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hiroshi/OneDrive/nmri_web/cfd_rd/cfdws15/Instructions_KCS/Case_2.11/"/>
    </mc:Choice>
  </mc:AlternateContent>
  <bookViews>
    <workbookView xWindow="300" yWindow="900" windowWidth="40720" windowHeight="250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7" i="1" l="1"/>
  <c r="T7" i="1"/>
  <c r="B7" i="1"/>
  <c r="K25" i="1"/>
  <c r="B25" i="1"/>
  <c r="B34" i="1"/>
  <c r="B43" i="1"/>
  <c r="B52" i="1"/>
  <c r="K52" i="1"/>
  <c r="K43" i="1"/>
  <c r="K34" i="1"/>
  <c r="T52" i="1"/>
  <c r="T43" i="1"/>
  <c r="T34" i="1"/>
  <c r="T25" i="1"/>
  <c r="AC52" i="1"/>
  <c r="AC43" i="1"/>
  <c r="AC34" i="1"/>
  <c r="AC25" i="1"/>
  <c r="AL52" i="1"/>
  <c r="AL43" i="1"/>
  <c r="AL34" i="1"/>
  <c r="AL25" i="1"/>
  <c r="AL16" i="1"/>
  <c r="AC16" i="1"/>
  <c r="T16" i="1"/>
  <c r="K16" i="1"/>
  <c r="B16" i="1"/>
  <c r="J36" i="1"/>
  <c r="C36" i="1"/>
  <c r="D36" i="1"/>
  <c r="E36" i="1"/>
  <c r="F36" i="1"/>
  <c r="G36" i="1"/>
  <c r="H36" i="1"/>
  <c r="I36" i="1"/>
  <c r="AL9" i="1"/>
  <c r="T9" i="1"/>
  <c r="S54" i="1"/>
  <c r="R54" i="1"/>
  <c r="Q54" i="1"/>
  <c r="P54" i="1"/>
  <c r="O54" i="1"/>
  <c r="N54" i="1"/>
  <c r="M54" i="1"/>
  <c r="L54" i="1"/>
  <c r="K54" i="1"/>
  <c r="S45" i="1"/>
  <c r="R45" i="1"/>
  <c r="Q45" i="1"/>
  <c r="P45" i="1"/>
  <c r="O45" i="1"/>
  <c r="N45" i="1"/>
  <c r="M45" i="1"/>
  <c r="L45" i="1"/>
  <c r="K45" i="1"/>
  <c r="S36" i="1"/>
  <c r="R36" i="1"/>
  <c r="Q36" i="1"/>
  <c r="P36" i="1"/>
  <c r="O36" i="1"/>
  <c r="N36" i="1"/>
  <c r="M36" i="1"/>
  <c r="L36" i="1"/>
  <c r="K36" i="1"/>
  <c r="S27" i="1"/>
  <c r="R27" i="1"/>
  <c r="Q27" i="1"/>
  <c r="P27" i="1"/>
  <c r="O27" i="1"/>
  <c r="N27" i="1"/>
  <c r="M27" i="1"/>
  <c r="L27" i="1"/>
  <c r="K27" i="1"/>
  <c r="S18" i="1"/>
  <c r="R18" i="1"/>
  <c r="Q18" i="1"/>
  <c r="P18" i="1"/>
  <c r="O18" i="1"/>
  <c r="N18" i="1"/>
  <c r="M18" i="1"/>
  <c r="L18" i="1"/>
  <c r="K18" i="1"/>
  <c r="AT54" i="1"/>
  <c r="AS54" i="1"/>
  <c r="AR54" i="1"/>
  <c r="AQ54" i="1"/>
  <c r="AP54" i="1"/>
  <c r="AO54" i="1"/>
  <c r="AN54" i="1"/>
  <c r="AM54" i="1"/>
  <c r="AL54" i="1"/>
  <c r="AT45" i="1"/>
  <c r="AS45" i="1"/>
  <c r="AR45" i="1"/>
  <c r="AQ45" i="1"/>
  <c r="AP45" i="1"/>
  <c r="AO45" i="1"/>
  <c r="AN45" i="1"/>
  <c r="AM45" i="1"/>
  <c r="AL45" i="1"/>
  <c r="AT36" i="1"/>
  <c r="AS36" i="1"/>
  <c r="AR36" i="1"/>
  <c r="AQ36" i="1"/>
  <c r="AP36" i="1"/>
  <c r="AO36" i="1"/>
  <c r="AN36" i="1"/>
  <c r="AM36" i="1"/>
  <c r="AL36" i="1"/>
  <c r="AT27" i="1"/>
  <c r="AS27" i="1"/>
  <c r="AR27" i="1"/>
  <c r="AQ27" i="1"/>
  <c r="AP27" i="1"/>
  <c r="AO27" i="1"/>
  <c r="AN27" i="1"/>
  <c r="AM27" i="1"/>
  <c r="AL27" i="1"/>
  <c r="AT18" i="1"/>
  <c r="AS18" i="1"/>
  <c r="AR18" i="1"/>
  <c r="AQ18" i="1"/>
  <c r="AP18" i="1"/>
  <c r="AO18" i="1"/>
  <c r="AN18" i="1"/>
  <c r="AM18" i="1"/>
  <c r="AL18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B36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J27" i="1"/>
  <c r="I27" i="1"/>
  <c r="H27" i="1"/>
  <c r="G27" i="1"/>
  <c r="F27" i="1"/>
  <c r="E27" i="1"/>
  <c r="D27" i="1"/>
  <c r="C27" i="1"/>
  <c r="B27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J54" i="1"/>
  <c r="I54" i="1"/>
  <c r="H54" i="1"/>
  <c r="G54" i="1"/>
  <c r="F54" i="1"/>
  <c r="E54" i="1"/>
  <c r="D54" i="1"/>
  <c r="C54" i="1"/>
  <c r="B54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J45" i="1"/>
  <c r="I45" i="1"/>
  <c r="H45" i="1"/>
  <c r="G45" i="1"/>
  <c r="F45" i="1"/>
  <c r="E45" i="1"/>
  <c r="D45" i="1"/>
  <c r="C45" i="1"/>
  <c r="B45" i="1"/>
  <c r="C18" i="1"/>
  <c r="D18" i="1"/>
  <c r="E18" i="1"/>
  <c r="F18" i="1"/>
  <c r="G18" i="1"/>
  <c r="H18" i="1"/>
  <c r="I18" i="1"/>
  <c r="J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B18" i="1"/>
  <c r="B9" i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T5" authorId="0">
      <text>
        <r>
          <rPr>
            <b/>
            <sz val="20"/>
            <color indexed="81"/>
            <rFont val="ＭＳ Ｐゴシック"/>
            <family val="3"/>
            <charset val="128"/>
          </rPr>
          <t>NOTE: Normalize by Lpp.</t>
        </r>
        <r>
          <rPr>
            <sz val="11"/>
            <color indexed="81"/>
            <rFont val="ＭＳ Ｐゴシック"/>
            <charset val="128"/>
          </rPr>
          <t xml:space="preserve">
</t>
        </r>
      </text>
    </comment>
    <comment ref="AL5" authorId="0">
      <text>
        <r>
          <rPr>
            <b/>
            <sz val="20"/>
            <color indexed="81"/>
            <rFont val="ＭＳ Ｐゴシック"/>
            <family val="3"/>
            <charset val="128"/>
          </rPr>
          <t>NOTE: in degree</t>
        </r>
      </text>
    </comment>
  </commentList>
</comments>
</file>

<file path=xl/sharedStrings.xml><?xml version="1.0" encoding="utf-8"?>
<sst xmlns="http://schemas.openxmlformats.org/spreadsheetml/2006/main" count="384" uniqueCount="79">
  <si>
    <t>C0</t>
  </si>
  <si>
    <t>CT</t>
  </si>
  <si>
    <t>z</t>
  </si>
  <si>
    <t xml:space="preserve">θ </t>
  </si>
  <si>
    <t>0th</t>
  </si>
  <si>
    <t>1st</t>
  </si>
  <si>
    <t>2nd</t>
  </si>
  <si>
    <t>3rd</t>
  </si>
  <si>
    <t>4th</t>
  </si>
  <si>
    <t>EFD (D)</t>
  </si>
  <si>
    <t>[Identifier] (S)</t>
  </si>
  <si>
    <t>E%D</t>
  </si>
  <si>
    <t>C1</t>
  </si>
  <si>
    <t>C2</t>
  </si>
  <si>
    <t>C4</t>
  </si>
  <si>
    <t>C5</t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</si>
  <si>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>   Comparison Error, E%D=(D-S)/D×100, where D is the EFD value, and S is the simulation value.</t>
    </r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</si>
  <si>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</si>
  <si>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Phase  [rad]</t>
    <phoneticPr fontId="5" type="noConversion"/>
  </si>
  <si>
    <r>
      <t>Amplitude ( / L</t>
    </r>
    <r>
      <rPr>
        <b/>
        <vertAlign val="subscript"/>
        <sz val="18"/>
        <color indexed="8"/>
        <rFont val="Times New Roman"/>
        <family val="1"/>
      </rPr>
      <t>PP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</si>
  <si>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Amplitude [deg]</t>
    <phoneticPr fontId="5" type="noConversion"/>
  </si>
  <si>
    <t>Phase  [rad]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</si>
  <si>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</si>
  <si>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</si>
  <si>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Phase  [rad]</t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</si>
  <si>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</si>
  <si>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</si>
  <si>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</si>
  <si>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</si>
  <si>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</si>
  <si>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</si>
  <si>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</si>
  <si>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</si>
  <si>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</si>
  <si>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</si>
  <si>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</si>
  <si>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</si>
  <si>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</si>
  <si>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</si>
  <si>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</si>
  <si>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</si>
  <si>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</si>
  <si>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</si>
  <si>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</si>
  <si>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</si>
  <si>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</si>
  <si>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</si>
  <si>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</si>
  <si>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</si>
  <si>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</si>
  <si>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</si>
  <si>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</si>
  <si>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</si>
  <si>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</si>
  <si>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</si>
  <si>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</si>
  <si>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</si>
  <si>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 xml:space="preserve">   </t>
    </r>
    <r>
      <rPr>
        <sz val="18"/>
        <color indexed="10"/>
        <rFont val="Times New Roman"/>
        <family val="1"/>
      </rPr>
      <t>[Identifier]</t>
    </r>
    <r>
      <rPr>
        <sz val="18"/>
        <color indexed="8"/>
        <rFont val="Times New Roman"/>
        <family val="1"/>
      </rPr>
      <t>: [Institute Name]/[Solver Name].    e.g.   NMRI/SURFv7</t>
    </r>
    <phoneticPr fontId="5" type="noConversion"/>
  </si>
  <si>
    <t xml:space="preserve">Table 2-11-1-0: harmonic amplitudes and harmonic phases of the total resistance coefficient(CT), sinkage(z/LPP) and trim(θ) for FRzθ KCS in calm water, </t>
    <phoneticPr fontId="5" type="noConversion"/>
  </si>
  <si>
    <t xml:space="preserve">Re=3.738×106, Fr=0.26 in calm water </t>
    <phoneticPr fontId="5" type="noConversion"/>
  </si>
  <si>
    <t>Table 2-11-1-1: harmonic amplitudes and harmonic phases of the total resistance coefficient(CT), surge(x), heave(z), roll(φ), and pitch(θ) for FRxzφθ KCS in head waves, χ=0[deg]</t>
    <phoneticPr fontId="5" type="noConversion"/>
  </si>
  <si>
    <t>Table 2-11-1-2: harmonic amplitudes and harmonic phases of the total resistance coefficient(CT), surge(x), heave(z), roll(φ), and pitch(θ) for FRxzφθ KCS in oblique waves, χ=45[deg]</t>
    <phoneticPr fontId="5" type="noConversion"/>
  </si>
  <si>
    <t>Table 2-11-1-3: harmonic amplitudes and harmonic phases of the total resistance coefficient(CT), surge(x), heave(z), roll(φ), and pitch(θ) for FRxzφθ KCS in oblique waves, χ=90[deg]</t>
    <phoneticPr fontId="5" type="noConversion"/>
  </si>
  <si>
    <t>Table 2-11-1-4: harmonic amplitudes and harmonic phases of the total resistance coefficient(CT), surge(x), heave(z), roll(φ), and pitch(θ) for FRxzφθ KCS in oblique waves, χ=135[deg]</t>
    <phoneticPr fontId="5" type="noConversion"/>
  </si>
  <si>
    <t>Table 2-11-1-5: harmonic amplitudes and harmonic phases of the total resistance coefficient(CT), surge(x), heave(z), roll(φ), and pitch(θ) for FRxzφθ KCS in oblique waves, χ=180[deg]</t>
    <phoneticPr fontId="5" type="noConversion"/>
  </si>
  <si>
    <r>
      <t>Re=3.738×10</t>
    </r>
    <r>
      <rPr>
        <b/>
        <vertAlign val="superscript"/>
        <sz val="20"/>
        <color rgb="FFFF0000"/>
        <rFont val="Times New Roman"/>
        <family val="1"/>
      </rPr>
      <t>6</t>
    </r>
    <r>
      <rPr>
        <b/>
        <sz val="20"/>
        <color rgb="FFFF0000"/>
        <rFont val="Times New Roman"/>
        <family val="1"/>
      </rPr>
      <t xml:space="preserve">, Fr=0.26, wave length λ=2.7m, wave height Hs=45mm </t>
    </r>
    <phoneticPr fontId="5" type="noConversion"/>
  </si>
  <si>
    <t>x</t>
    <phoneticPr fontId="5" type="noConversion"/>
  </si>
  <si>
    <t>x</t>
    <phoneticPr fontId="5" type="noConversion"/>
  </si>
  <si>
    <t>x</t>
    <phoneticPr fontId="5" type="noConversion"/>
  </si>
  <si>
    <t>φ</t>
    <phoneticPr fontId="5" type="noConversion"/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</si>
  <si>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 xml:space="preserve">   Resistance and moment coefficients are based on wetted surface area (S/L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) = 0.1803 </t>
    </r>
    <r>
      <rPr>
        <b/>
        <sz val="18"/>
        <color indexed="10"/>
        <rFont val="Times New Roman"/>
        <family val="1"/>
      </rPr>
      <t>with</t>
    </r>
    <r>
      <rPr>
        <sz val="18"/>
        <color indexed="8"/>
        <rFont val="Times New Roman"/>
        <family val="1"/>
      </rPr>
      <t xml:space="preserve"> rudder for static orientation in calm water</t>
    </r>
    <phoneticPr fontId="5" type="noConversion"/>
  </si>
  <si>
    <t>C3</t>
    <phoneticPr fontId="5" type="noConversion"/>
  </si>
  <si>
    <r>
      <t>Mean value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</si>
  <si>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sinakge</t>
    <phoneticPr fontId="5" type="noConversion"/>
  </si>
  <si>
    <r>
      <t>Mean value ( / L</t>
    </r>
    <r>
      <rPr>
        <b/>
        <vertAlign val="subscript"/>
        <sz val="18"/>
        <color indexed="8"/>
        <rFont val="Times New Roman"/>
        <family val="1"/>
      </rPr>
      <t>PP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</si>
  <si>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</si>
  <si>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t>4th</t>
    <phoneticPr fontId="5" type="noConversion"/>
  </si>
  <si>
    <t>trim</t>
    <phoneticPr fontId="5" type="noConversion"/>
  </si>
  <si>
    <t>Mean value [deg]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</si>
</sst>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4" x14ac:knownFonts="1">
    <font>
      <sz val="12"/>
      <color theme="1"/>
      <name val="ＭＳ Ｐゴシック"/>
      <family val="2"/>
      <charset val="128"/>
      <scheme val="minor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rgb="FFFF0000"/>
      <name val="Times New Roman"/>
      <family val="1"/>
    </font>
    <font>
      <sz val="9"/>
      <name val="宋体"/>
      <charset val="134"/>
    </font>
    <font>
      <b/>
      <sz val="18"/>
      <color indexed="8"/>
      <name val="Times New Roman"/>
      <family val="1"/>
    </font>
    <font>
      <b/>
      <sz val="18"/>
      <color indexed="8"/>
      <name val="Symbol"/>
      <family val="1"/>
      <charset val="2"/>
    </font>
    <font>
      <b/>
      <sz val="18"/>
      <color indexed="10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indexed="8"/>
      <name val="Symbol"/>
      <family val="1"/>
      <charset val="2"/>
    </font>
    <font>
      <vertAlign val="superscript"/>
      <sz val="18"/>
      <color indexed="8"/>
      <name val="Times New Roman"/>
      <family val="1"/>
    </font>
    <font>
      <sz val="18"/>
      <color indexed="10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sz val="20"/>
      <color indexed="8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vertAlign val="superscript"/>
      <sz val="20"/>
      <color rgb="FFFF000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1"/>
      <color indexed="81"/>
      <name val="ＭＳ Ｐゴシック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7" tint="0.399945066682943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50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21" fillId="0" borderId="8" xfId="43" applyNumberFormat="1" applyFont="1" applyBorder="1" applyAlignment="1">
      <alignment horizontal="center" vertical="center" wrapText="1"/>
    </xf>
    <xf numFmtId="2" fontId="21" fillId="0" borderId="8" xfId="43" applyNumberFormat="1" applyFont="1" applyFill="1" applyBorder="1" applyAlignment="1">
      <alignment horizontal="center" vertical="center" wrapText="1"/>
    </xf>
    <xf numFmtId="11" fontId="22" fillId="0" borderId="11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43" applyFont="1" applyBorder="1" applyAlignment="1">
      <alignment horizontal="center" vertical="center" wrapText="1"/>
    </xf>
    <xf numFmtId="0" fontId="6" fillId="0" borderId="3" xfId="43" applyFont="1" applyBorder="1" applyAlignment="1">
      <alignment horizontal="center" vertical="center" wrapText="1"/>
    </xf>
    <xf numFmtId="0" fontId="6" fillId="0" borderId="5" xfId="43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</cellXfs>
  <cellStyles count="5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標準" xfId="0" builtinId="0"/>
    <cellStyle name="標準 2 2" xfId="4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58"/>
  <sheetViews>
    <sheetView tabSelected="1" zoomScale="60" zoomScaleNormal="60" zoomScalePageLayoutView="60" workbookViewId="0">
      <selection activeCell="AU4" sqref="AU4"/>
    </sheetView>
  </sheetViews>
  <sheetFormatPr baseColWidth="12" defaultColWidth="13" defaultRowHeight="15" x14ac:dyDescent="0.15"/>
  <cols>
    <col min="1" max="1" width="36.83203125" customWidth="1"/>
    <col min="2" max="19" width="9.33203125" bestFit="1" customWidth="1"/>
    <col min="20" max="20" width="14.6640625" bestFit="1" customWidth="1"/>
    <col min="21" max="46" width="9.33203125" bestFit="1" customWidth="1"/>
  </cols>
  <sheetData>
    <row r="1" spans="1:47" ht="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5" x14ac:dyDescent="0.2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"/>
    </row>
    <row r="3" spans="1:47" ht="26" thickBot="1" x14ac:dyDescent="0.3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4" thickBot="1" x14ac:dyDescent="0.3">
      <c r="A4" s="30" t="s">
        <v>0</v>
      </c>
      <c r="B4" s="33" t="s">
        <v>1</v>
      </c>
      <c r="C4" s="34"/>
      <c r="D4" s="34"/>
      <c r="E4" s="34"/>
      <c r="F4" s="34"/>
      <c r="G4" s="34"/>
      <c r="H4" s="34"/>
      <c r="I4" s="34"/>
      <c r="J4" s="35"/>
      <c r="K4" s="33" t="s">
        <v>67</v>
      </c>
      <c r="L4" s="34"/>
      <c r="M4" s="34"/>
      <c r="N4" s="34"/>
      <c r="O4" s="34"/>
      <c r="P4" s="34"/>
      <c r="Q4" s="34"/>
      <c r="R4" s="34"/>
      <c r="S4" s="35"/>
      <c r="T4" s="33" t="s">
        <v>73</v>
      </c>
      <c r="U4" s="34"/>
      <c r="V4" s="34"/>
      <c r="W4" s="34"/>
      <c r="X4" s="34"/>
      <c r="Y4" s="34"/>
      <c r="Z4" s="34"/>
      <c r="AA4" s="34"/>
      <c r="AB4" s="35"/>
      <c r="AC4" s="36" t="s">
        <v>69</v>
      </c>
      <c r="AD4" s="37"/>
      <c r="AE4" s="37"/>
      <c r="AF4" s="37"/>
      <c r="AG4" s="37"/>
      <c r="AH4" s="37"/>
      <c r="AI4" s="37"/>
      <c r="AJ4" s="37"/>
      <c r="AK4" s="38"/>
      <c r="AL4" s="33" t="s">
        <v>77</v>
      </c>
      <c r="AM4" s="34"/>
      <c r="AN4" s="34"/>
      <c r="AO4" s="34"/>
      <c r="AP4" s="34"/>
      <c r="AQ4" s="34"/>
      <c r="AR4" s="34"/>
      <c r="AS4" s="34"/>
      <c r="AT4" s="46"/>
      <c r="AU4" s="2"/>
    </row>
    <row r="5" spans="1:47" ht="24" customHeight="1" thickBot="1" x14ac:dyDescent="0.3">
      <c r="A5" s="31"/>
      <c r="B5" s="59" t="s">
        <v>72</v>
      </c>
      <c r="C5" s="60"/>
      <c r="D5" s="60"/>
      <c r="E5" s="60"/>
      <c r="F5" s="61"/>
      <c r="G5" s="33" t="s">
        <v>18</v>
      </c>
      <c r="H5" s="42"/>
      <c r="I5" s="42"/>
      <c r="J5" s="41"/>
      <c r="K5" s="43" t="s">
        <v>19</v>
      </c>
      <c r="L5" s="44"/>
      <c r="M5" s="44"/>
      <c r="N5" s="44"/>
      <c r="O5" s="45"/>
      <c r="P5" s="33" t="s">
        <v>18</v>
      </c>
      <c r="Q5" s="42"/>
      <c r="R5" s="42"/>
      <c r="S5" s="41"/>
      <c r="T5" s="65" t="s">
        <v>74</v>
      </c>
      <c r="U5" s="66"/>
      <c r="V5" s="66"/>
      <c r="W5" s="66"/>
      <c r="X5" s="67"/>
      <c r="Y5" s="33" t="s">
        <v>75</v>
      </c>
      <c r="Z5" s="42"/>
      <c r="AA5" s="42"/>
      <c r="AB5" s="41"/>
      <c r="AC5" s="43" t="s">
        <v>20</v>
      </c>
      <c r="AD5" s="44"/>
      <c r="AE5" s="44"/>
      <c r="AF5" s="44"/>
      <c r="AG5" s="45"/>
      <c r="AH5" s="33" t="s">
        <v>21</v>
      </c>
      <c r="AI5" s="42"/>
      <c r="AJ5" s="42"/>
      <c r="AK5" s="41"/>
      <c r="AL5" s="71" t="s">
        <v>78</v>
      </c>
      <c r="AM5" s="72"/>
      <c r="AN5" s="72"/>
      <c r="AO5" s="72"/>
      <c r="AP5" s="73"/>
      <c r="AQ5" s="33" t="s">
        <v>75</v>
      </c>
      <c r="AR5" s="42"/>
      <c r="AS5" s="42"/>
      <c r="AT5" s="41"/>
      <c r="AU5" s="2"/>
    </row>
    <row r="6" spans="1:47" ht="24" thickBot="1" x14ac:dyDescent="0.3">
      <c r="A6" s="32"/>
      <c r="B6" s="62"/>
      <c r="C6" s="63"/>
      <c r="D6" s="63"/>
      <c r="E6" s="63"/>
      <c r="F6" s="64"/>
      <c r="G6" s="5" t="s">
        <v>4</v>
      </c>
      <c r="H6" s="6" t="s">
        <v>5</v>
      </c>
      <c r="I6" s="6" t="s">
        <v>6</v>
      </c>
      <c r="J6" s="6" t="s">
        <v>7</v>
      </c>
      <c r="K6" s="6" t="s">
        <v>4</v>
      </c>
      <c r="L6" s="6" t="s">
        <v>5</v>
      </c>
      <c r="M6" s="6" t="s">
        <v>6</v>
      </c>
      <c r="N6" s="6" t="s">
        <v>7</v>
      </c>
      <c r="O6" s="6" t="s">
        <v>8</v>
      </c>
      <c r="P6" s="6" t="s">
        <v>5</v>
      </c>
      <c r="Q6" s="6" t="s">
        <v>6</v>
      </c>
      <c r="R6" s="6" t="s">
        <v>7</v>
      </c>
      <c r="S6" s="6" t="s">
        <v>22</v>
      </c>
      <c r="T6" s="68"/>
      <c r="U6" s="69"/>
      <c r="V6" s="69"/>
      <c r="W6" s="69"/>
      <c r="X6" s="70"/>
      <c r="Y6" s="6" t="s">
        <v>5</v>
      </c>
      <c r="Z6" s="6" t="s">
        <v>6</v>
      </c>
      <c r="AA6" s="6" t="s">
        <v>7</v>
      </c>
      <c r="AB6" s="6" t="s">
        <v>76</v>
      </c>
      <c r="AC6" s="6" t="s">
        <v>4</v>
      </c>
      <c r="AD6" s="6" t="s">
        <v>5</v>
      </c>
      <c r="AE6" s="6" t="s">
        <v>6</v>
      </c>
      <c r="AF6" s="6" t="s">
        <v>7</v>
      </c>
      <c r="AG6" s="6" t="s">
        <v>8</v>
      </c>
      <c r="AH6" s="6" t="s">
        <v>5</v>
      </c>
      <c r="AI6" s="6" t="s">
        <v>6</v>
      </c>
      <c r="AJ6" s="6" t="s">
        <v>7</v>
      </c>
      <c r="AK6" s="6" t="s">
        <v>22</v>
      </c>
      <c r="AL6" s="74"/>
      <c r="AM6" s="75"/>
      <c r="AN6" s="75"/>
      <c r="AO6" s="75"/>
      <c r="AP6" s="76"/>
      <c r="AQ6" s="6" t="s">
        <v>5</v>
      </c>
      <c r="AR6" s="6" t="s">
        <v>6</v>
      </c>
      <c r="AS6" s="6" t="s">
        <v>7</v>
      </c>
      <c r="AT6" s="6" t="s">
        <v>76</v>
      </c>
      <c r="AU6" s="2"/>
    </row>
    <row r="7" spans="1:47" ht="24" thickBot="1" x14ac:dyDescent="0.3">
      <c r="A7" s="7" t="s">
        <v>9</v>
      </c>
      <c r="B7" s="20">
        <f>4.664</f>
        <v>4.6639999999999997</v>
      </c>
      <c r="C7" s="8"/>
      <c r="D7" s="9"/>
      <c r="E7" s="9"/>
      <c r="F7" s="9"/>
      <c r="G7" s="9"/>
      <c r="H7" s="9"/>
      <c r="I7" s="9"/>
      <c r="J7" s="9"/>
      <c r="K7" s="9"/>
      <c r="L7" s="8"/>
      <c r="M7" s="9"/>
      <c r="N7" s="9"/>
      <c r="O7" s="9"/>
      <c r="P7" s="9"/>
      <c r="Q7" s="9"/>
      <c r="R7" s="9"/>
      <c r="S7" s="9"/>
      <c r="T7" s="22">
        <f>-0.00176142518518519</f>
        <v>-1.7614251851851899E-3</v>
      </c>
      <c r="U7" s="8"/>
      <c r="V7" s="9"/>
      <c r="W7" s="9"/>
      <c r="X7" s="9"/>
      <c r="Y7" s="9"/>
      <c r="Z7" s="9"/>
      <c r="AA7" s="9"/>
      <c r="AB7" s="9"/>
      <c r="AC7" s="9"/>
      <c r="AD7" s="8"/>
      <c r="AE7" s="9"/>
      <c r="AF7" s="9"/>
      <c r="AG7" s="9"/>
      <c r="AH7" s="9"/>
      <c r="AI7" s="9"/>
      <c r="AJ7" s="9"/>
      <c r="AK7" s="9"/>
      <c r="AL7" s="20">
        <f>0.122441080819457</f>
        <v>0.122441080819457</v>
      </c>
      <c r="AM7" s="8"/>
      <c r="AN7" s="9"/>
      <c r="AO7" s="9"/>
      <c r="AP7" s="9"/>
      <c r="AQ7" s="9"/>
      <c r="AR7" s="9"/>
      <c r="AS7" s="9"/>
      <c r="AT7" s="9"/>
      <c r="AU7" s="2"/>
    </row>
    <row r="8" spans="1:47" ht="24" thickBot="1" x14ac:dyDescent="0.3">
      <c r="A8" s="10" t="s">
        <v>10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2"/>
      <c r="M8" s="13"/>
      <c r="N8" s="13"/>
      <c r="O8" s="13"/>
      <c r="P8" s="13"/>
      <c r="Q8" s="13"/>
      <c r="R8" s="13"/>
      <c r="S8" s="13"/>
      <c r="T8" s="14"/>
      <c r="U8" s="12"/>
      <c r="V8" s="13"/>
      <c r="W8" s="13"/>
      <c r="X8" s="13"/>
      <c r="Y8" s="13"/>
      <c r="Z8" s="13"/>
      <c r="AA8" s="13"/>
      <c r="AB8" s="13"/>
      <c r="AC8" s="13"/>
      <c r="AD8" s="12"/>
      <c r="AE8" s="13"/>
      <c r="AF8" s="13"/>
      <c r="AG8" s="13"/>
      <c r="AH8" s="13"/>
      <c r="AI8" s="13"/>
      <c r="AJ8" s="13"/>
      <c r="AK8" s="13"/>
      <c r="AL8" s="11"/>
      <c r="AM8" s="12"/>
      <c r="AN8" s="13"/>
      <c r="AO8" s="13"/>
      <c r="AP8" s="13"/>
      <c r="AQ8" s="13"/>
      <c r="AR8" s="13"/>
      <c r="AS8" s="13"/>
      <c r="AT8" s="13"/>
      <c r="AU8" s="2"/>
    </row>
    <row r="9" spans="1:47" ht="24" thickBot="1" x14ac:dyDescent="0.3">
      <c r="A9" s="7" t="s">
        <v>11</v>
      </c>
      <c r="B9" s="23">
        <f>(B7-B8)/B7</f>
        <v>1</v>
      </c>
      <c r="C9" s="12"/>
      <c r="D9" s="13"/>
      <c r="E9" s="13"/>
      <c r="F9" s="13"/>
      <c r="G9" s="13"/>
      <c r="H9" s="13"/>
      <c r="I9" s="13"/>
      <c r="J9" s="13"/>
      <c r="K9" s="13"/>
      <c r="L9" s="12"/>
      <c r="M9" s="13"/>
      <c r="N9" s="13"/>
      <c r="O9" s="13"/>
      <c r="P9" s="13"/>
      <c r="Q9" s="13"/>
      <c r="R9" s="13"/>
      <c r="S9" s="13"/>
      <c r="T9" s="23">
        <f>(T7-T8)/T7</f>
        <v>1</v>
      </c>
      <c r="U9" s="12"/>
      <c r="V9" s="13"/>
      <c r="W9" s="13"/>
      <c r="X9" s="13"/>
      <c r="Y9" s="13"/>
      <c r="Z9" s="13"/>
      <c r="AA9" s="13"/>
      <c r="AB9" s="13"/>
      <c r="AC9" s="13"/>
      <c r="AD9" s="12"/>
      <c r="AE9" s="13"/>
      <c r="AF9" s="13"/>
      <c r="AG9" s="13"/>
      <c r="AH9" s="13"/>
      <c r="AI9" s="13"/>
      <c r="AJ9" s="13"/>
      <c r="AK9" s="13"/>
      <c r="AL9" s="23">
        <f>(AL7-AL8)/AL7</f>
        <v>1</v>
      </c>
      <c r="AM9" s="12"/>
      <c r="AN9" s="13"/>
      <c r="AO9" s="13"/>
      <c r="AP9" s="13"/>
      <c r="AQ9" s="13"/>
      <c r="AR9" s="13"/>
      <c r="AS9" s="13"/>
      <c r="AT9" s="13"/>
      <c r="AU9" s="2"/>
    </row>
    <row r="10" spans="1:47" ht="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25" x14ac:dyDescent="0.25">
      <c r="A11" s="26" t="s">
        <v>60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"/>
    </row>
    <row r="12" spans="1:47" ht="30" thickBot="1" x14ac:dyDescent="0.3">
      <c r="A12" s="29" t="s">
        <v>65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24" thickBot="1" x14ac:dyDescent="0.3">
      <c r="A13" s="30" t="s">
        <v>12</v>
      </c>
      <c r="B13" s="33" t="s">
        <v>1</v>
      </c>
      <c r="C13" s="34"/>
      <c r="D13" s="34"/>
      <c r="E13" s="34"/>
      <c r="F13" s="34"/>
      <c r="G13" s="34"/>
      <c r="H13" s="34"/>
      <c r="I13" s="34"/>
      <c r="J13" s="35"/>
      <c r="K13" s="33" t="s">
        <v>66</v>
      </c>
      <c r="L13" s="34"/>
      <c r="M13" s="34"/>
      <c r="N13" s="34"/>
      <c r="O13" s="34"/>
      <c r="P13" s="34"/>
      <c r="Q13" s="34"/>
      <c r="R13" s="34"/>
      <c r="S13" s="35"/>
      <c r="T13" s="33" t="s">
        <v>2</v>
      </c>
      <c r="U13" s="34"/>
      <c r="V13" s="34"/>
      <c r="W13" s="34"/>
      <c r="X13" s="34"/>
      <c r="Y13" s="34"/>
      <c r="Z13" s="34"/>
      <c r="AA13" s="34"/>
      <c r="AB13" s="35"/>
      <c r="AC13" s="36" t="s">
        <v>69</v>
      </c>
      <c r="AD13" s="37"/>
      <c r="AE13" s="37"/>
      <c r="AF13" s="37"/>
      <c r="AG13" s="37"/>
      <c r="AH13" s="37"/>
      <c r="AI13" s="37"/>
      <c r="AJ13" s="37"/>
      <c r="AK13" s="38"/>
      <c r="AL13" s="33" t="s">
        <v>3</v>
      </c>
      <c r="AM13" s="34"/>
      <c r="AN13" s="34"/>
      <c r="AO13" s="34"/>
      <c r="AP13" s="34"/>
      <c r="AQ13" s="34"/>
      <c r="AR13" s="34"/>
      <c r="AS13" s="34"/>
      <c r="AT13" s="46"/>
      <c r="AU13" s="2"/>
    </row>
    <row r="14" spans="1:47" ht="24" customHeight="1" thickBot="1" x14ac:dyDescent="0.3">
      <c r="A14" s="31"/>
      <c r="B14" s="39" t="s">
        <v>23</v>
      </c>
      <c r="C14" s="40"/>
      <c r="D14" s="40"/>
      <c r="E14" s="40"/>
      <c r="F14" s="41"/>
      <c r="G14" s="33" t="s">
        <v>24</v>
      </c>
      <c r="H14" s="42"/>
      <c r="I14" s="42"/>
      <c r="J14" s="41"/>
      <c r="K14" s="53" t="s">
        <v>25</v>
      </c>
      <c r="L14" s="54"/>
      <c r="M14" s="54"/>
      <c r="N14" s="54"/>
      <c r="O14" s="55"/>
      <c r="P14" s="33" t="s">
        <v>26</v>
      </c>
      <c r="Q14" s="42"/>
      <c r="R14" s="42"/>
      <c r="S14" s="41"/>
      <c r="T14" s="47" t="s">
        <v>25</v>
      </c>
      <c r="U14" s="48"/>
      <c r="V14" s="48"/>
      <c r="W14" s="48"/>
      <c r="X14" s="49"/>
      <c r="Y14" s="33" t="s">
        <v>26</v>
      </c>
      <c r="Z14" s="42"/>
      <c r="AA14" s="42"/>
      <c r="AB14" s="41"/>
      <c r="AC14" s="50" t="s">
        <v>27</v>
      </c>
      <c r="AD14" s="51"/>
      <c r="AE14" s="51"/>
      <c r="AF14" s="51"/>
      <c r="AG14" s="52"/>
      <c r="AH14" s="33" t="s">
        <v>24</v>
      </c>
      <c r="AI14" s="42"/>
      <c r="AJ14" s="42"/>
      <c r="AK14" s="41"/>
      <c r="AL14" s="56" t="s">
        <v>27</v>
      </c>
      <c r="AM14" s="57"/>
      <c r="AN14" s="57"/>
      <c r="AO14" s="57"/>
      <c r="AP14" s="58"/>
      <c r="AQ14" s="33" t="s">
        <v>24</v>
      </c>
      <c r="AR14" s="42"/>
      <c r="AS14" s="42"/>
      <c r="AT14" s="41"/>
      <c r="AU14" s="2"/>
    </row>
    <row r="15" spans="1:47" ht="24" thickBot="1" x14ac:dyDescent="0.3">
      <c r="A15" s="32"/>
      <c r="B15" s="4" t="s">
        <v>28</v>
      </c>
      <c r="C15" s="4" t="s">
        <v>29</v>
      </c>
      <c r="D15" s="4" t="s">
        <v>30</v>
      </c>
      <c r="E15" s="4" t="s">
        <v>31</v>
      </c>
      <c r="F15" s="4" t="s">
        <v>32</v>
      </c>
      <c r="G15" s="6" t="s">
        <v>5</v>
      </c>
      <c r="H15" s="6" t="s">
        <v>6</v>
      </c>
      <c r="I15" s="6" t="s">
        <v>7</v>
      </c>
      <c r="J15" s="6" t="s">
        <v>32</v>
      </c>
      <c r="K15" s="25" t="s">
        <v>4</v>
      </c>
      <c r="L15" s="25" t="s">
        <v>5</v>
      </c>
      <c r="M15" s="25" t="s">
        <v>6</v>
      </c>
      <c r="N15" s="25" t="s">
        <v>7</v>
      </c>
      <c r="O15" s="25" t="s">
        <v>8</v>
      </c>
      <c r="P15" s="6" t="s">
        <v>5</v>
      </c>
      <c r="Q15" s="6" t="s">
        <v>6</v>
      </c>
      <c r="R15" s="6" t="s">
        <v>7</v>
      </c>
      <c r="S15" s="6" t="s">
        <v>32</v>
      </c>
      <c r="T15" s="16" t="s">
        <v>4</v>
      </c>
      <c r="U15" s="16" t="s">
        <v>5</v>
      </c>
      <c r="V15" s="16" t="s">
        <v>6</v>
      </c>
      <c r="W15" s="16" t="s">
        <v>7</v>
      </c>
      <c r="X15" s="16" t="s">
        <v>8</v>
      </c>
      <c r="Y15" s="6" t="s">
        <v>5</v>
      </c>
      <c r="Z15" s="6" t="s">
        <v>6</v>
      </c>
      <c r="AA15" s="6" t="s">
        <v>7</v>
      </c>
      <c r="AB15" s="6" t="s">
        <v>32</v>
      </c>
      <c r="AC15" s="24" t="s">
        <v>4</v>
      </c>
      <c r="AD15" s="24" t="s">
        <v>5</v>
      </c>
      <c r="AE15" s="24" t="s">
        <v>6</v>
      </c>
      <c r="AF15" s="24" t="s">
        <v>7</v>
      </c>
      <c r="AG15" s="24" t="s">
        <v>8</v>
      </c>
      <c r="AH15" s="6" t="s">
        <v>5</v>
      </c>
      <c r="AI15" s="6" t="s">
        <v>6</v>
      </c>
      <c r="AJ15" s="6" t="s">
        <v>7</v>
      </c>
      <c r="AK15" s="6" t="s">
        <v>32</v>
      </c>
      <c r="AL15" s="17" t="s">
        <v>4</v>
      </c>
      <c r="AM15" s="17" t="s">
        <v>5</v>
      </c>
      <c r="AN15" s="17" t="s">
        <v>6</v>
      </c>
      <c r="AO15" s="17" t="s">
        <v>7</v>
      </c>
      <c r="AP15" s="17" t="s">
        <v>8</v>
      </c>
      <c r="AQ15" s="6" t="s">
        <v>5</v>
      </c>
      <c r="AR15" s="6" t="s">
        <v>6</v>
      </c>
      <c r="AS15" s="6" t="s">
        <v>7</v>
      </c>
      <c r="AT15" s="6" t="s">
        <v>32</v>
      </c>
      <c r="AU15" s="2"/>
    </row>
    <row r="16" spans="1:47" ht="24" thickBot="1" x14ac:dyDescent="0.3">
      <c r="A16" s="7" t="s">
        <v>9</v>
      </c>
      <c r="B16" s="20">
        <f>2*6.884</f>
        <v>13.768000000000001</v>
      </c>
      <c r="C16" s="20">
        <v>8.8999999999999996E-2</v>
      </c>
      <c r="D16" s="20">
        <v>2.0999999999999998E-2</v>
      </c>
      <c r="E16" s="20">
        <v>3.0000000000000001E-3</v>
      </c>
      <c r="F16" s="20">
        <v>5.0000000000000001E-3</v>
      </c>
      <c r="G16" s="20">
        <v>1.815674</v>
      </c>
      <c r="H16" s="20">
        <v>0.59933800000000004</v>
      </c>
      <c r="I16" s="20">
        <v>2.1792009999999999</v>
      </c>
      <c r="J16" s="20">
        <v>2.3505050000000001</v>
      </c>
      <c r="K16" s="20">
        <f>2*0.041146</f>
        <v>8.2292000000000004E-2</v>
      </c>
      <c r="L16" s="20">
        <v>4.0798000000000001E-2</v>
      </c>
      <c r="M16" s="20">
        <v>3.0929999999999998E-3</v>
      </c>
      <c r="N16" s="20">
        <v>2.9099999999999998E-3</v>
      </c>
      <c r="O16" s="20">
        <v>3.86E-4</v>
      </c>
      <c r="P16" s="20">
        <v>2.3297439999999998</v>
      </c>
      <c r="Q16" s="20">
        <v>-6.0489999999999997E-3</v>
      </c>
      <c r="R16" s="20">
        <v>-2.9678520000000002</v>
      </c>
      <c r="S16" s="20">
        <v>0.70343800000000001</v>
      </c>
      <c r="T16" s="20">
        <f>2*-0.178439</f>
        <v>-0.35687799999999997</v>
      </c>
      <c r="U16" s="20">
        <v>0.51908500000000002</v>
      </c>
      <c r="V16" s="20">
        <v>9.4730000000000005E-3</v>
      </c>
      <c r="W16" s="20">
        <v>6.1729999999999997E-3</v>
      </c>
      <c r="X16" s="20">
        <v>4.3070000000000001E-3</v>
      </c>
      <c r="Y16" s="20">
        <v>-1.4714389999999999</v>
      </c>
      <c r="Z16" s="20">
        <v>2.419063</v>
      </c>
      <c r="AA16" s="20">
        <v>1.74881</v>
      </c>
      <c r="AB16" s="20">
        <v>1.722018</v>
      </c>
      <c r="AC16" s="20">
        <f>2*-0.112332</f>
        <v>-0.224664</v>
      </c>
      <c r="AD16" s="20">
        <v>4.9319999999999998E-3</v>
      </c>
      <c r="AE16" s="20">
        <v>4.15E-3</v>
      </c>
      <c r="AF16" s="20">
        <v>2.8370000000000001E-3</v>
      </c>
      <c r="AG16" s="20">
        <v>1.817E-3</v>
      </c>
      <c r="AH16" s="20">
        <v>2.8026819999999999</v>
      </c>
      <c r="AI16" s="20">
        <v>1.735654</v>
      </c>
      <c r="AJ16" s="20">
        <v>1.6122190000000001</v>
      </c>
      <c r="AK16" s="20">
        <v>1.6230180000000001</v>
      </c>
      <c r="AL16" s="20">
        <f>2*0.096253</f>
        <v>0.19250600000000001</v>
      </c>
      <c r="AM16" s="20">
        <v>0.42347800000000002</v>
      </c>
      <c r="AN16" s="20">
        <v>6.2049999999999996E-3</v>
      </c>
      <c r="AO16" s="20">
        <v>1.817E-3</v>
      </c>
      <c r="AP16" s="20">
        <v>8.6700000000000004E-4</v>
      </c>
      <c r="AQ16" s="20">
        <v>-0.85329900000000003</v>
      </c>
      <c r="AR16" s="20">
        <v>3.122112</v>
      </c>
      <c r="AS16" s="20">
        <v>2.3184529999999999</v>
      </c>
      <c r="AT16" s="20">
        <v>2.1341800000000002</v>
      </c>
      <c r="AU16" s="2"/>
    </row>
    <row r="17" spans="1:47" ht="24" thickBot="1" x14ac:dyDescent="0.3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"/>
    </row>
    <row r="18" spans="1:47" ht="24" thickBot="1" x14ac:dyDescent="0.3">
      <c r="A18" s="7" t="s">
        <v>11</v>
      </c>
      <c r="B18" s="23">
        <f>(B16-B17)/B16</f>
        <v>1</v>
      </c>
      <c r="C18" s="23">
        <f t="shared" ref="C18:AK18" si="0">(C16-C17)/C16</f>
        <v>1</v>
      </c>
      <c r="D18" s="23">
        <f t="shared" si="0"/>
        <v>1</v>
      </c>
      <c r="E18" s="23">
        <f t="shared" si="0"/>
        <v>1</v>
      </c>
      <c r="F18" s="23">
        <f t="shared" si="0"/>
        <v>1</v>
      </c>
      <c r="G18" s="23">
        <f t="shared" si="0"/>
        <v>1</v>
      </c>
      <c r="H18" s="23">
        <f t="shared" si="0"/>
        <v>1</v>
      </c>
      <c r="I18" s="23">
        <f t="shared" si="0"/>
        <v>1</v>
      </c>
      <c r="J18" s="23">
        <f t="shared" si="0"/>
        <v>1</v>
      </c>
      <c r="K18" s="23">
        <f t="shared" ref="K18:S18" si="1">(K16-K17)/K16</f>
        <v>1</v>
      </c>
      <c r="L18" s="23">
        <f t="shared" si="1"/>
        <v>1</v>
      </c>
      <c r="M18" s="23">
        <f t="shared" si="1"/>
        <v>1</v>
      </c>
      <c r="N18" s="23">
        <f t="shared" si="1"/>
        <v>1</v>
      </c>
      <c r="O18" s="23">
        <f t="shared" si="1"/>
        <v>1</v>
      </c>
      <c r="P18" s="23">
        <f t="shared" si="1"/>
        <v>1</v>
      </c>
      <c r="Q18" s="23">
        <f t="shared" si="1"/>
        <v>1</v>
      </c>
      <c r="R18" s="23">
        <f t="shared" si="1"/>
        <v>1</v>
      </c>
      <c r="S18" s="23">
        <f t="shared" si="1"/>
        <v>1</v>
      </c>
      <c r="T18" s="23">
        <f t="shared" si="0"/>
        <v>1</v>
      </c>
      <c r="U18" s="23">
        <f t="shared" si="0"/>
        <v>1</v>
      </c>
      <c r="V18" s="23">
        <f t="shared" si="0"/>
        <v>1</v>
      </c>
      <c r="W18" s="23">
        <f t="shared" si="0"/>
        <v>1</v>
      </c>
      <c r="X18" s="23">
        <f t="shared" si="0"/>
        <v>1</v>
      </c>
      <c r="Y18" s="23">
        <f t="shared" si="0"/>
        <v>1</v>
      </c>
      <c r="Z18" s="23">
        <f t="shared" si="0"/>
        <v>1</v>
      </c>
      <c r="AA18" s="23">
        <f t="shared" si="0"/>
        <v>1</v>
      </c>
      <c r="AB18" s="23">
        <f t="shared" si="0"/>
        <v>1</v>
      </c>
      <c r="AC18" s="23">
        <f t="shared" si="0"/>
        <v>1</v>
      </c>
      <c r="AD18" s="23">
        <f t="shared" si="0"/>
        <v>1</v>
      </c>
      <c r="AE18" s="23">
        <f t="shared" si="0"/>
        <v>1</v>
      </c>
      <c r="AF18" s="23">
        <f t="shared" si="0"/>
        <v>1</v>
      </c>
      <c r="AG18" s="23">
        <f t="shared" si="0"/>
        <v>1</v>
      </c>
      <c r="AH18" s="23">
        <f t="shared" si="0"/>
        <v>1</v>
      </c>
      <c r="AI18" s="23">
        <f t="shared" si="0"/>
        <v>1</v>
      </c>
      <c r="AJ18" s="23">
        <f t="shared" si="0"/>
        <v>1</v>
      </c>
      <c r="AK18" s="23">
        <f t="shared" si="0"/>
        <v>1</v>
      </c>
      <c r="AL18" s="23">
        <f t="shared" ref="AL18:AT18" si="2">(AL16-AL17)/AL16</f>
        <v>1</v>
      </c>
      <c r="AM18" s="23">
        <f t="shared" si="2"/>
        <v>1</v>
      </c>
      <c r="AN18" s="23">
        <f t="shared" si="2"/>
        <v>1</v>
      </c>
      <c r="AO18" s="23">
        <f t="shared" si="2"/>
        <v>1</v>
      </c>
      <c r="AP18" s="23">
        <f t="shared" si="2"/>
        <v>1</v>
      </c>
      <c r="AQ18" s="23">
        <f t="shared" si="2"/>
        <v>1</v>
      </c>
      <c r="AR18" s="23">
        <f t="shared" si="2"/>
        <v>1</v>
      </c>
      <c r="AS18" s="23">
        <f t="shared" si="2"/>
        <v>1</v>
      </c>
      <c r="AT18" s="23">
        <f t="shared" si="2"/>
        <v>1</v>
      </c>
      <c r="AU18" s="2"/>
    </row>
    <row r="19" spans="1:47" ht="2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5" x14ac:dyDescent="0.25">
      <c r="A20" s="26" t="s">
        <v>61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"/>
    </row>
    <row r="21" spans="1:47" ht="30" thickBot="1" x14ac:dyDescent="0.3">
      <c r="A21" s="29" t="s">
        <v>65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24" thickBot="1" x14ac:dyDescent="0.3">
      <c r="A22" s="30" t="s">
        <v>13</v>
      </c>
      <c r="B22" s="33" t="s">
        <v>1</v>
      </c>
      <c r="C22" s="34"/>
      <c r="D22" s="34"/>
      <c r="E22" s="34"/>
      <c r="F22" s="34"/>
      <c r="G22" s="34"/>
      <c r="H22" s="34"/>
      <c r="I22" s="34"/>
      <c r="J22" s="35"/>
      <c r="K22" s="33" t="s">
        <v>67</v>
      </c>
      <c r="L22" s="34"/>
      <c r="M22" s="34"/>
      <c r="N22" s="34"/>
      <c r="O22" s="34"/>
      <c r="P22" s="34"/>
      <c r="Q22" s="34"/>
      <c r="R22" s="34"/>
      <c r="S22" s="35"/>
      <c r="T22" s="33" t="s">
        <v>2</v>
      </c>
      <c r="U22" s="34"/>
      <c r="V22" s="34"/>
      <c r="W22" s="34"/>
      <c r="X22" s="34"/>
      <c r="Y22" s="34"/>
      <c r="Z22" s="34"/>
      <c r="AA22" s="34"/>
      <c r="AB22" s="35"/>
      <c r="AC22" s="36" t="s">
        <v>69</v>
      </c>
      <c r="AD22" s="37"/>
      <c r="AE22" s="37"/>
      <c r="AF22" s="37"/>
      <c r="AG22" s="37"/>
      <c r="AH22" s="37"/>
      <c r="AI22" s="37"/>
      <c r="AJ22" s="37"/>
      <c r="AK22" s="38"/>
      <c r="AL22" s="33" t="s">
        <v>3</v>
      </c>
      <c r="AM22" s="34"/>
      <c r="AN22" s="34"/>
      <c r="AO22" s="34"/>
      <c r="AP22" s="34"/>
      <c r="AQ22" s="34"/>
      <c r="AR22" s="34"/>
      <c r="AS22" s="34"/>
      <c r="AT22" s="46"/>
      <c r="AU22" s="2"/>
    </row>
    <row r="23" spans="1:47" ht="24" customHeight="1" thickBot="1" x14ac:dyDescent="0.3">
      <c r="A23" s="31"/>
      <c r="B23" s="39" t="s">
        <v>33</v>
      </c>
      <c r="C23" s="40"/>
      <c r="D23" s="40"/>
      <c r="E23" s="40"/>
      <c r="F23" s="41"/>
      <c r="G23" s="33" t="s">
        <v>24</v>
      </c>
      <c r="H23" s="42"/>
      <c r="I23" s="42"/>
      <c r="J23" s="41"/>
      <c r="K23" s="53" t="s">
        <v>34</v>
      </c>
      <c r="L23" s="54"/>
      <c r="M23" s="54"/>
      <c r="N23" s="54"/>
      <c r="O23" s="55"/>
      <c r="P23" s="33" t="s">
        <v>24</v>
      </c>
      <c r="Q23" s="42"/>
      <c r="R23" s="42"/>
      <c r="S23" s="41"/>
      <c r="T23" s="47" t="s">
        <v>34</v>
      </c>
      <c r="U23" s="48"/>
      <c r="V23" s="48"/>
      <c r="W23" s="48"/>
      <c r="X23" s="49"/>
      <c r="Y23" s="33" t="s">
        <v>24</v>
      </c>
      <c r="Z23" s="42"/>
      <c r="AA23" s="42"/>
      <c r="AB23" s="41"/>
      <c r="AC23" s="50" t="s">
        <v>35</v>
      </c>
      <c r="AD23" s="51"/>
      <c r="AE23" s="51"/>
      <c r="AF23" s="51"/>
      <c r="AG23" s="52"/>
      <c r="AH23" s="33" t="s">
        <v>24</v>
      </c>
      <c r="AI23" s="42"/>
      <c r="AJ23" s="42"/>
      <c r="AK23" s="41"/>
      <c r="AL23" s="56" t="s">
        <v>35</v>
      </c>
      <c r="AM23" s="57"/>
      <c r="AN23" s="57"/>
      <c r="AO23" s="57"/>
      <c r="AP23" s="58"/>
      <c r="AQ23" s="33" t="s">
        <v>24</v>
      </c>
      <c r="AR23" s="42"/>
      <c r="AS23" s="42"/>
      <c r="AT23" s="41"/>
      <c r="AU23" s="2"/>
    </row>
    <row r="24" spans="1:47" ht="24" thickBot="1" x14ac:dyDescent="0.3">
      <c r="A24" s="32"/>
      <c r="B24" s="4" t="s">
        <v>36</v>
      </c>
      <c r="C24" s="4" t="s">
        <v>37</v>
      </c>
      <c r="D24" s="4" t="s">
        <v>38</v>
      </c>
      <c r="E24" s="4" t="s">
        <v>39</v>
      </c>
      <c r="F24" s="4" t="s">
        <v>40</v>
      </c>
      <c r="G24" s="6" t="s">
        <v>5</v>
      </c>
      <c r="H24" s="6" t="s">
        <v>6</v>
      </c>
      <c r="I24" s="6" t="s">
        <v>7</v>
      </c>
      <c r="J24" s="6" t="s">
        <v>40</v>
      </c>
      <c r="K24" s="25" t="s">
        <v>4</v>
      </c>
      <c r="L24" s="25" t="s">
        <v>5</v>
      </c>
      <c r="M24" s="25" t="s">
        <v>6</v>
      </c>
      <c r="N24" s="25" t="s">
        <v>7</v>
      </c>
      <c r="O24" s="25" t="s">
        <v>8</v>
      </c>
      <c r="P24" s="6" t="s">
        <v>5</v>
      </c>
      <c r="Q24" s="6" t="s">
        <v>6</v>
      </c>
      <c r="R24" s="6" t="s">
        <v>7</v>
      </c>
      <c r="S24" s="6" t="s">
        <v>40</v>
      </c>
      <c r="T24" s="16" t="s">
        <v>4</v>
      </c>
      <c r="U24" s="16" t="s">
        <v>5</v>
      </c>
      <c r="V24" s="16" t="s">
        <v>6</v>
      </c>
      <c r="W24" s="16" t="s">
        <v>7</v>
      </c>
      <c r="X24" s="16" t="s">
        <v>8</v>
      </c>
      <c r="Y24" s="6" t="s">
        <v>5</v>
      </c>
      <c r="Z24" s="6" t="s">
        <v>6</v>
      </c>
      <c r="AA24" s="6" t="s">
        <v>7</v>
      </c>
      <c r="AB24" s="6" t="s">
        <v>40</v>
      </c>
      <c r="AC24" s="24" t="s">
        <v>4</v>
      </c>
      <c r="AD24" s="24" t="s">
        <v>5</v>
      </c>
      <c r="AE24" s="24" t="s">
        <v>6</v>
      </c>
      <c r="AF24" s="24" t="s">
        <v>7</v>
      </c>
      <c r="AG24" s="24" t="s">
        <v>8</v>
      </c>
      <c r="AH24" s="6" t="s">
        <v>5</v>
      </c>
      <c r="AI24" s="6" t="s">
        <v>6</v>
      </c>
      <c r="AJ24" s="6" t="s">
        <v>7</v>
      </c>
      <c r="AK24" s="6" t="s">
        <v>40</v>
      </c>
      <c r="AL24" s="17" t="s">
        <v>4</v>
      </c>
      <c r="AM24" s="17" t="s">
        <v>5</v>
      </c>
      <c r="AN24" s="17" t="s">
        <v>6</v>
      </c>
      <c r="AO24" s="17" t="s">
        <v>7</v>
      </c>
      <c r="AP24" s="17" t="s">
        <v>8</v>
      </c>
      <c r="AQ24" s="6" t="s">
        <v>5</v>
      </c>
      <c r="AR24" s="6" t="s">
        <v>6</v>
      </c>
      <c r="AS24" s="6" t="s">
        <v>7</v>
      </c>
      <c r="AT24" s="6" t="s">
        <v>40</v>
      </c>
      <c r="AU24" s="2"/>
    </row>
    <row r="25" spans="1:47" ht="24" thickBot="1" x14ac:dyDescent="0.3">
      <c r="A25" s="7" t="s">
        <v>9</v>
      </c>
      <c r="B25" s="20">
        <f>2*6.343</f>
        <v>12.686</v>
      </c>
      <c r="C25" s="20">
        <v>1.9E-2</v>
      </c>
      <c r="D25" s="20">
        <v>0.122</v>
      </c>
      <c r="E25" s="20">
        <v>4.8000000000000001E-2</v>
      </c>
      <c r="F25" s="20">
        <v>6.2E-2</v>
      </c>
      <c r="G25" s="20">
        <v>-3.0711270000000002</v>
      </c>
      <c r="H25" s="20">
        <v>-0.81637199999999999</v>
      </c>
      <c r="I25" s="20">
        <v>2.9904809999999999</v>
      </c>
      <c r="J25" s="20">
        <v>0.56176599999999999</v>
      </c>
      <c r="K25" s="20">
        <f>2*0.035146</f>
        <v>7.0291999999999993E-2</v>
      </c>
      <c r="L25" s="20">
        <v>7.9327999999999996E-2</v>
      </c>
      <c r="M25" s="20">
        <v>3.5296000000000001E-2</v>
      </c>
      <c r="N25" s="20">
        <v>1.3443999999999999E-2</v>
      </c>
      <c r="O25" s="20">
        <v>1.6545000000000001E-2</v>
      </c>
      <c r="P25" s="20">
        <v>1.085988</v>
      </c>
      <c r="Q25" s="20">
        <v>-1.1658010000000001</v>
      </c>
      <c r="R25" s="20">
        <v>-3.0903239999999998</v>
      </c>
      <c r="S25" s="20">
        <v>-2.5179649999999998</v>
      </c>
      <c r="T25" s="20">
        <f>2*-0.130089</f>
        <v>-0.26017800000000002</v>
      </c>
      <c r="U25" s="20">
        <v>0.96948999999999996</v>
      </c>
      <c r="V25" s="20">
        <v>6.9379999999999997E-3</v>
      </c>
      <c r="W25" s="20">
        <v>3.7439999999999999E-3</v>
      </c>
      <c r="X25" s="20">
        <v>2.8249999999999998E-3</v>
      </c>
      <c r="Y25" s="20">
        <v>-0.92436700000000005</v>
      </c>
      <c r="Z25" s="20">
        <v>-2.0352800000000002</v>
      </c>
      <c r="AA25" s="20">
        <v>-1.8273710000000001</v>
      </c>
      <c r="AB25" s="20">
        <v>-1.797407</v>
      </c>
      <c r="AC25" s="20">
        <f>2*-0.303424</f>
        <v>-0.60684800000000005</v>
      </c>
      <c r="AD25" s="20">
        <v>0.60474499999999998</v>
      </c>
      <c r="AE25" s="20">
        <v>0.15786600000000001</v>
      </c>
      <c r="AF25" s="20">
        <v>3.3265000000000003E-2</v>
      </c>
      <c r="AG25" s="20">
        <v>1.5417999999999999E-2</v>
      </c>
      <c r="AH25" s="20">
        <v>-1.1769449999999999</v>
      </c>
      <c r="AI25" s="20">
        <v>-1.082584</v>
      </c>
      <c r="AJ25" s="20">
        <v>-1.38314</v>
      </c>
      <c r="AK25" s="20">
        <v>-1.556565</v>
      </c>
      <c r="AL25" s="20">
        <f>2*0.006384</f>
        <v>1.2768E-2</v>
      </c>
      <c r="AM25" s="20">
        <v>0.56930400000000003</v>
      </c>
      <c r="AN25" s="20">
        <v>1.6267E-2</v>
      </c>
      <c r="AO25" s="20">
        <v>2.5110000000000002E-3</v>
      </c>
      <c r="AP25" s="20">
        <v>1.3569999999999999E-3</v>
      </c>
      <c r="AQ25" s="20">
        <v>-0.103607</v>
      </c>
      <c r="AR25" s="20">
        <v>-1.5807089999999999</v>
      </c>
      <c r="AS25" s="20">
        <v>2.6749450000000001</v>
      </c>
      <c r="AT25" s="20">
        <v>0.128941</v>
      </c>
      <c r="AU25" s="2"/>
    </row>
    <row r="26" spans="1:47" ht="24" thickBot="1" x14ac:dyDescent="0.3">
      <c r="A26" s="10" t="s">
        <v>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2"/>
    </row>
    <row r="27" spans="1:47" ht="24" thickBot="1" x14ac:dyDescent="0.3">
      <c r="A27" s="7" t="s">
        <v>11</v>
      </c>
      <c r="B27" s="23">
        <f>(B25-B26)/B25</f>
        <v>1</v>
      </c>
      <c r="C27" s="23">
        <f t="shared" ref="C27" si="3">(C25-C26)/C25</f>
        <v>1</v>
      </c>
      <c r="D27" s="23">
        <f t="shared" ref="D27" si="4">(D25-D26)/D25</f>
        <v>1</v>
      </c>
      <c r="E27" s="23">
        <f t="shared" ref="E27" si="5">(E25-E26)/E25</f>
        <v>1</v>
      </c>
      <c r="F27" s="23">
        <f t="shared" ref="F27" si="6">(F25-F26)/F25</f>
        <v>1</v>
      </c>
      <c r="G27" s="23">
        <f t="shared" ref="G27" si="7">(G25-G26)/G25</f>
        <v>1</v>
      </c>
      <c r="H27" s="23">
        <f t="shared" ref="H27" si="8">(H25-H26)/H25</f>
        <v>1</v>
      </c>
      <c r="I27" s="23">
        <f t="shared" ref="I27" si="9">(I25-I26)/I25</f>
        <v>1</v>
      </c>
      <c r="J27" s="23">
        <f t="shared" ref="J27:S27" si="10">(J25-J26)/J25</f>
        <v>1</v>
      </c>
      <c r="K27" s="23">
        <f t="shared" si="10"/>
        <v>1</v>
      </c>
      <c r="L27" s="23">
        <f t="shared" si="10"/>
        <v>1</v>
      </c>
      <c r="M27" s="23">
        <f t="shared" si="10"/>
        <v>1</v>
      </c>
      <c r="N27" s="23">
        <f t="shared" si="10"/>
        <v>1</v>
      </c>
      <c r="O27" s="23">
        <f t="shared" si="10"/>
        <v>1</v>
      </c>
      <c r="P27" s="23">
        <f t="shared" si="10"/>
        <v>1</v>
      </c>
      <c r="Q27" s="23">
        <f t="shared" si="10"/>
        <v>1</v>
      </c>
      <c r="R27" s="23">
        <f t="shared" si="10"/>
        <v>1</v>
      </c>
      <c r="S27" s="23">
        <f t="shared" si="10"/>
        <v>1</v>
      </c>
      <c r="T27" s="23">
        <f t="shared" ref="T27" si="11">(T25-T26)/T25</f>
        <v>1</v>
      </c>
      <c r="U27" s="23">
        <f t="shared" ref="U27" si="12">(U25-U26)/U25</f>
        <v>1</v>
      </c>
      <c r="V27" s="23">
        <f t="shared" ref="V27" si="13">(V25-V26)/V25</f>
        <v>1</v>
      </c>
      <c r="W27" s="23">
        <f t="shared" ref="W27" si="14">(W25-W26)/W25</f>
        <v>1</v>
      </c>
      <c r="X27" s="23">
        <f t="shared" ref="X27" si="15">(X25-X26)/X25</f>
        <v>1</v>
      </c>
      <c r="Y27" s="23">
        <f t="shared" ref="Y27" si="16">(Y25-Y26)/Y25</f>
        <v>1</v>
      </c>
      <c r="Z27" s="23">
        <f t="shared" ref="Z27" si="17">(Z25-Z26)/Z25</f>
        <v>1</v>
      </c>
      <c r="AA27" s="23">
        <f t="shared" ref="AA27" si="18">(AA25-AA26)/AA25</f>
        <v>1</v>
      </c>
      <c r="AB27" s="23">
        <f t="shared" ref="AB27" si="19">(AB25-AB26)/AB25</f>
        <v>1</v>
      </c>
      <c r="AC27" s="23">
        <f t="shared" ref="AC27" si="20">(AC25-AC26)/AC25</f>
        <v>1</v>
      </c>
      <c r="AD27" s="23">
        <f t="shared" ref="AD27" si="21">(AD25-AD26)/AD25</f>
        <v>1</v>
      </c>
      <c r="AE27" s="23">
        <f t="shared" ref="AE27" si="22">(AE25-AE26)/AE25</f>
        <v>1</v>
      </c>
      <c r="AF27" s="23">
        <f t="shared" ref="AF27" si="23">(AF25-AF26)/AF25</f>
        <v>1</v>
      </c>
      <c r="AG27" s="23">
        <f t="shared" ref="AG27" si="24">(AG25-AG26)/AG25</f>
        <v>1</v>
      </c>
      <c r="AH27" s="23">
        <f t="shared" ref="AH27" si="25">(AH25-AH26)/AH25</f>
        <v>1</v>
      </c>
      <c r="AI27" s="23">
        <f t="shared" ref="AI27" si="26">(AI25-AI26)/AI25</f>
        <v>1</v>
      </c>
      <c r="AJ27" s="23">
        <f t="shared" ref="AJ27" si="27">(AJ25-AJ26)/AJ25</f>
        <v>1</v>
      </c>
      <c r="AK27" s="23">
        <f t="shared" ref="AK27:AS27" si="28">(AK25-AK26)/AK25</f>
        <v>1</v>
      </c>
      <c r="AL27" s="23">
        <f t="shared" si="28"/>
        <v>1</v>
      </c>
      <c r="AM27" s="23">
        <f t="shared" si="28"/>
        <v>1</v>
      </c>
      <c r="AN27" s="23">
        <f t="shared" si="28"/>
        <v>1</v>
      </c>
      <c r="AO27" s="23">
        <f t="shared" si="28"/>
        <v>1</v>
      </c>
      <c r="AP27" s="23">
        <f t="shared" si="28"/>
        <v>1</v>
      </c>
      <c r="AQ27" s="23">
        <f t="shared" si="28"/>
        <v>1</v>
      </c>
      <c r="AR27" s="23">
        <f t="shared" si="28"/>
        <v>1</v>
      </c>
      <c r="AS27" s="23">
        <f t="shared" si="28"/>
        <v>1</v>
      </c>
      <c r="AT27" s="23">
        <f t="shared" ref="AT27" si="29">(AT25-AT26)/AT25</f>
        <v>1</v>
      </c>
      <c r="AU27" s="2"/>
    </row>
    <row r="28" spans="1:47" ht="2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5" x14ac:dyDescent="0.25">
      <c r="A29" s="26" t="s">
        <v>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"/>
    </row>
    <row r="30" spans="1:47" ht="30" thickBot="1" x14ac:dyDescent="0.3">
      <c r="A30" s="29" t="s">
        <v>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24" thickBot="1" x14ac:dyDescent="0.3">
      <c r="A31" s="30" t="s">
        <v>71</v>
      </c>
      <c r="B31" s="33" t="s">
        <v>1</v>
      </c>
      <c r="C31" s="42"/>
      <c r="D31" s="42"/>
      <c r="E31" s="42"/>
      <c r="F31" s="42"/>
      <c r="G31" s="42"/>
      <c r="H31" s="42"/>
      <c r="I31" s="42"/>
      <c r="J31" s="41"/>
      <c r="K31" s="33" t="s">
        <v>68</v>
      </c>
      <c r="L31" s="34"/>
      <c r="M31" s="34"/>
      <c r="N31" s="34"/>
      <c r="O31" s="34"/>
      <c r="P31" s="34"/>
      <c r="Q31" s="34"/>
      <c r="R31" s="34"/>
      <c r="S31" s="35"/>
      <c r="T31" s="33" t="s">
        <v>2</v>
      </c>
      <c r="U31" s="34"/>
      <c r="V31" s="34"/>
      <c r="W31" s="34"/>
      <c r="X31" s="34"/>
      <c r="Y31" s="34"/>
      <c r="Z31" s="34"/>
      <c r="AA31" s="34"/>
      <c r="AB31" s="35"/>
      <c r="AC31" s="36" t="s">
        <v>69</v>
      </c>
      <c r="AD31" s="37"/>
      <c r="AE31" s="37"/>
      <c r="AF31" s="37"/>
      <c r="AG31" s="37"/>
      <c r="AH31" s="37"/>
      <c r="AI31" s="37"/>
      <c r="AJ31" s="37"/>
      <c r="AK31" s="38"/>
      <c r="AL31" s="33" t="s">
        <v>3</v>
      </c>
      <c r="AM31" s="34"/>
      <c r="AN31" s="34"/>
      <c r="AO31" s="34"/>
      <c r="AP31" s="34"/>
      <c r="AQ31" s="34"/>
      <c r="AR31" s="34"/>
      <c r="AS31" s="34"/>
      <c r="AT31" s="46"/>
      <c r="AU31" s="2"/>
    </row>
    <row r="32" spans="1:47" ht="24" customHeight="1" thickBot="1" x14ac:dyDescent="0.3">
      <c r="A32" s="31"/>
      <c r="B32" s="39" t="s">
        <v>41</v>
      </c>
      <c r="C32" s="40"/>
      <c r="D32" s="40"/>
      <c r="E32" s="40"/>
      <c r="F32" s="41"/>
      <c r="G32" s="33" t="s">
        <v>18</v>
      </c>
      <c r="H32" s="42"/>
      <c r="I32" s="42"/>
      <c r="J32" s="41"/>
      <c r="K32" s="53" t="s">
        <v>42</v>
      </c>
      <c r="L32" s="54"/>
      <c r="M32" s="54"/>
      <c r="N32" s="54"/>
      <c r="O32" s="55"/>
      <c r="P32" s="33" t="s">
        <v>18</v>
      </c>
      <c r="Q32" s="42"/>
      <c r="R32" s="42"/>
      <c r="S32" s="41"/>
      <c r="T32" s="47" t="s">
        <v>42</v>
      </c>
      <c r="U32" s="48"/>
      <c r="V32" s="48"/>
      <c r="W32" s="48"/>
      <c r="X32" s="49"/>
      <c r="Y32" s="33" t="s">
        <v>18</v>
      </c>
      <c r="Z32" s="42"/>
      <c r="AA32" s="42"/>
      <c r="AB32" s="41"/>
      <c r="AC32" s="50" t="s">
        <v>43</v>
      </c>
      <c r="AD32" s="51"/>
      <c r="AE32" s="51"/>
      <c r="AF32" s="51"/>
      <c r="AG32" s="52"/>
      <c r="AH32" s="33" t="s">
        <v>18</v>
      </c>
      <c r="AI32" s="42"/>
      <c r="AJ32" s="42"/>
      <c r="AK32" s="41"/>
      <c r="AL32" s="56" t="s">
        <v>43</v>
      </c>
      <c r="AM32" s="57"/>
      <c r="AN32" s="57"/>
      <c r="AO32" s="57"/>
      <c r="AP32" s="58"/>
      <c r="AQ32" s="33" t="s">
        <v>18</v>
      </c>
      <c r="AR32" s="42"/>
      <c r="AS32" s="42"/>
      <c r="AT32" s="41"/>
      <c r="AU32" s="2"/>
    </row>
    <row r="33" spans="1:47" ht="24" thickBot="1" x14ac:dyDescent="0.3">
      <c r="A33" s="32"/>
      <c r="B33" s="4" t="s">
        <v>28</v>
      </c>
      <c r="C33" s="4" t="s">
        <v>29</v>
      </c>
      <c r="D33" s="4" t="s">
        <v>30</v>
      </c>
      <c r="E33" s="4" t="s">
        <v>31</v>
      </c>
      <c r="F33" s="4" t="s">
        <v>32</v>
      </c>
      <c r="G33" s="6" t="s">
        <v>5</v>
      </c>
      <c r="H33" s="6" t="s">
        <v>6</v>
      </c>
      <c r="I33" s="6" t="s">
        <v>7</v>
      </c>
      <c r="J33" s="6" t="s">
        <v>32</v>
      </c>
      <c r="K33" s="25" t="s">
        <v>4</v>
      </c>
      <c r="L33" s="25" t="s">
        <v>5</v>
      </c>
      <c r="M33" s="25" t="s">
        <v>6</v>
      </c>
      <c r="N33" s="25" t="s">
        <v>7</v>
      </c>
      <c r="O33" s="25" t="s">
        <v>8</v>
      </c>
      <c r="P33" s="6" t="s">
        <v>5</v>
      </c>
      <c r="Q33" s="6" t="s">
        <v>6</v>
      </c>
      <c r="R33" s="6" t="s">
        <v>7</v>
      </c>
      <c r="S33" s="6" t="s">
        <v>32</v>
      </c>
      <c r="T33" s="16" t="s">
        <v>4</v>
      </c>
      <c r="U33" s="16" t="s">
        <v>5</v>
      </c>
      <c r="V33" s="16" t="s">
        <v>6</v>
      </c>
      <c r="W33" s="16" t="s">
        <v>7</v>
      </c>
      <c r="X33" s="16" t="s">
        <v>8</v>
      </c>
      <c r="Y33" s="6" t="s">
        <v>5</v>
      </c>
      <c r="Z33" s="6" t="s">
        <v>6</v>
      </c>
      <c r="AA33" s="6" t="s">
        <v>7</v>
      </c>
      <c r="AB33" s="6" t="s">
        <v>32</v>
      </c>
      <c r="AC33" s="24" t="s">
        <v>4</v>
      </c>
      <c r="AD33" s="24" t="s">
        <v>5</v>
      </c>
      <c r="AE33" s="24" t="s">
        <v>6</v>
      </c>
      <c r="AF33" s="24" t="s">
        <v>7</v>
      </c>
      <c r="AG33" s="24" t="s">
        <v>8</v>
      </c>
      <c r="AH33" s="6" t="s">
        <v>5</v>
      </c>
      <c r="AI33" s="6" t="s">
        <v>6</v>
      </c>
      <c r="AJ33" s="6" t="s">
        <v>7</v>
      </c>
      <c r="AK33" s="6" t="s">
        <v>32</v>
      </c>
      <c r="AL33" s="17" t="s">
        <v>4</v>
      </c>
      <c r="AM33" s="17" t="s">
        <v>5</v>
      </c>
      <c r="AN33" s="17" t="s">
        <v>6</v>
      </c>
      <c r="AO33" s="17" t="s">
        <v>7</v>
      </c>
      <c r="AP33" s="17" t="s">
        <v>8</v>
      </c>
      <c r="AQ33" s="6" t="s">
        <v>5</v>
      </c>
      <c r="AR33" s="6" t="s">
        <v>6</v>
      </c>
      <c r="AS33" s="6" t="s">
        <v>7</v>
      </c>
      <c r="AT33" s="6" t="s">
        <v>32</v>
      </c>
      <c r="AU33" s="2"/>
    </row>
    <row r="34" spans="1:47" ht="24" thickBot="1" x14ac:dyDescent="0.3">
      <c r="A34" s="7" t="s">
        <v>9</v>
      </c>
      <c r="B34" s="20">
        <f>2*3.347</f>
        <v>6.694</v>
      </c>
      <c r="C34" s="20">
        <v>0.57799999999999996</v>
      </c>
      <c r="D34" s="20">
        <v>1.1160000000000001</v>
      </c>
      <c r="E34" s="20">
        <v>0.40299999999999997</v>
      </c>
      <c r="F34" s="20">
        <v>0.40700000000000003</v>
      </c>
      <c r="G34" s="20">
        <v>2.0996030000000001</v>
      </c>
      <c r="H34" s="20">
        <v>2.005674</v>
      </c>
      <c r="I34" s="20">
        <v>-0.85179400000000005</v>
      </c>
      <c r="J34" s="20">
        <v>-2.032848</v>
      </c>
      <c r="K34" s="21">
        <f>2*-0.003426</f>
        <v>-6.8519999999999996E-3</v>
      </c>
      <c r="L34" s="21">
        <v>2.1988000000000001E-2</v>
      </c>
      <c r="M34" s="20">
        <v>3.3456E-2</v>
      </c>
      <c r="N34" s="20">
        <v>2.134E-3</v>
      </c>
      <c r="O34" s="20">
        <v>2.3227999999999999E-2</v>
      </c>
      <c r="P34" s="20">
        <v>-2.931235</v>
      </c>
      <c r="Q34" s="20">
        <v>-0.75353800000000004</v>
      </c>
      <c r="R34" s="20">
        <v>-2.9795319999999998</v>
      </c>
      <c r="S34" s="20">
        <v>-1.4644330000000001</v>
      </c>
      <c r="T34" s="20">
        <f>2*0.05374</f>
        <v>0.10748000000000001</v>
      </c>
      <c r="U34" s="20">
        <v>0.89346000000000003</v>
      </c>
      <c r="V34" s="20">
        <v>1.4924E-2</v>
      </c>
      <c r="W34" s="20">
        <v>1.6720000000000001E-3</v>
      </c>
      <c r="X34" s="20">
        <v>5.6800000000000004E-4</v>
      </c>
      <c r="Y34" s="20">
        <v>-2.2708379999999999</v>
      </c>
      <c r="Z34" s="20">
        <v>-0.445548</v>
      </c>
      <c r="AA34" s="20">
        <v>-2.5452970000000001</v>
      </c>
      <c r="AB34" s="20">
        <v>2.4334359999999999</v>
      </c>
      <c r="AC34" s="20">
        <f>2*-0.403651</f>
        <v>-0.80730199999999996</v>
      </c>
      <c r="AD34" s="21">
        <v>0.47290900000000002</v>
      </c>
      <c r="AE34" s="20">
        <v>4.1723000000000003E-2</v>
      </c>
      <c r="AF34" s="20">
        <v>5.1258999999999999E-2</v>
      </c>
      <c r="AG34" s="20">
        <v>1.1214999999999999E-2</v>
      </c>
      <c r="AH34" s="20">
        <v>1.834392</v>
      </c>
      <c r="AI34" s="20">
        <v>-0.26910000000000001</v>
      </c>
      <c r="AJ34" s="20">
        <v>0.39835300000000001</v>
      </c>
      <c r="AK34" s="20">
        <v>0.79001500000000002</v>
      </c>
      <c r="AL34" s="20">
        <f>2*0.023265</f>
        <v>4.6530000000000002E-2</v>
      </c>
      <c r="AM34" s="20">
        <v>3.4764999999999997E-2</v>
      </c>
      <c r="AN34" s="20">
        <v>6.6100000000000004E-3</v>
      </c>
      <c r="AO34" s="20">
        <v>1.3760000000000001E-3</v>
      </c>
      <c r="AP34" s="20">
        <v>6.4819999999999999E-3</v>
      </c>
      <c r="AQ34" s="20">
        <v>2.6773829999999998</v>
      </c>
      <c r="AR34" s="20">
        <v>2.2801110000000002</v>
      </c>
      <c r="AS34" s="20">
        <v>-2.252764</v>
      </c>
      <c r="AT34" s="20">
        <v>-2.0534870000000001</v>
      </c>
      <c r="AU34" s="2"/>
    </row>
    <row r="35" spans="1:47" ht="24" thickBot="1" x14ac:dyDescent="0.3">
      <c r="A35" s="10" t="s">
        <v>10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2"/>
    </row>
    <row r="36" spans="1:47" ht="24" thickBot="1" x14ac:dyDescent="0.3">
      <c r="A36" s="7" t="s">
        <v>11</v>
      </c>
      <c r="B36" s="23">
        <f>(B34-B35)/B34</f>
        <v>1</v>
      </c>
      <c r="C36" s="23">
        <f t="shared" ref="C36:I36" si="30">(C34-C35)/C34</f>
        <v>1</v>
      </c>
      <c r="D36" s="23">
        <f t="shared" si="30"/>
        <v>1</v>
      </c>
      <c r="E36" s="23">
        <f t="shared" si="30"/>
        <v>1</v>
      </c>
      <c r="F36" s="23">
        <f t="shared" si="30"/>
        <v>1</v>
      </c>
      <c r="G36" s="23">
        <f t="shared" si="30"/>
        <v>1</v>
      </c>
      <c r="H36" s="23">
        <f t="shared" si="30"/>
        <v>1</v>
      </c>
      <c r="I36" s="23">
        <f t="shared" si="30"/>
        <v>1</v>
      </c>
      <c r="J36" s="23">
        <f>(J34-J35)/J34</f>
        <v>1</v>
      </c>
      <c r="K36" s="23">
        <f t="shared" ref="K36:S36" si="31">(K34-K35)/K34</f>
        <v>1</v>
      </c>
      <c r="L36" s="23">
        <f t="shared" si="31"/>
        <v>1</v>
      </c>
      <c r="M36" s="23">
        <f t="shared" si="31"/>
        <v>1</v>
      </c>
      <c r="N36" s="23">
        <f t="shared" si="31"/>
        <v>1</v>
      </c>
      <c r="O36" s="23">
        <f t="shared" si="31"/>
        <v>1</v>
      </c>
      <c r="P36" s="23">
        <f t="shared" si="31"/>
        <v>1</v>
      </c>
      <c r="Q36" s="23">
        <f t="shared" si="31"/>
        <v>1</v>
      </c>
      <c r="R36" s="23">
        <f t="shared" si="31"/>
        <v>1</v>
      </c>
      <c r="S36" s="23">
        <f t="shared" si="31"/>
        <v>1</v>
      </c>
      <c r="T36" s="23">
        <f t="shared" ref="T36" si="32">(T34-T35)/T34</f>
        <v>1</v>
      </c>
      <c r="U36" s="23">
        <f t="shared" ref="U36" si="33">(U34-U35)/U34</f>
        <v>1</v>
      </c>
      <c r="V36" s="23">
        <f t="shared" ref="V36" si="34">(V34-V35)/V34</f>
        <v>1</v>
      </c>
      <c r="W36" s="23">
        <f t="shared" ref="W36" si="35">(W34-W35)/W34</f>
        <v>1</v>
      </c>
      <c r="X36" s="23">
        <f t="shared" ref="X36" si="36">(X34-X35)/X34</f>
        <v>1</v>
      </c>
      <c r="Y36" s="23">
        <f t="shared" ref="Y36" si="37">(Y34-Y35)/Y34</f>
        <v>1</v>
      </c>
      <c r="Z36" s="23">
        <f t="shared" ref="Z36" si="38">(Z34-Z35)/Z34</f>
        <v>1</v>
      </c>
      <c r="AA36" s="23">
        <f t="shared" ref="AA36" si="39">(AA34-AA35)/AA34</f>
        <v>1</v>
      </c>
      <c r="AB36" s="23">
        <f t="shared" ref="AB36" si="40">(AB34-AB35)/AB34</f>
        <v>1</v>
      </c>
      <c r="AC36" s="23">
        <f t="shared" ref="AC36" si="41">(AC34-AC35)/AC34</f>
        <v>1</v>
      </c>
      <c r="AD36" s="23">
        <f t="shared" ref="AD36" si="42">(AD34-AD35)/AD34</f>
        <v>1</v>
      </c>
      <c r="AE36" s="23">
        <f t="shared" ref="AE36" si="43">(AE34-AE35)/AE34</f>
        <v>1</v>
      </c>
      <c r="AF36" s="23">
        <f t="shared" ref="AF36" si="44">(AF34-AF35)/AF34</f>
        <v>1</v>
      </c>
      <c r="AG36" s="23">
        <f t="shared" ref="AG36" si="45">(AG34-AG35)/AG34</f>
        <v>1</v>
      </c>
      <c r="AH36" s="23">
        <f t="shared" ref="AH36" si="46">(AH34-AH35)/AH34</f>
        <v>1</v>
      </c>
      <c r="AI36" s="23">
        <f t="shared" ref="AI36" si="47">(AI34-AI35)/AI34</f>
        <v>1</v>
      </c>
      <c r="AJ36" s="23">
        <f t="shared" ref="AJ36" si="48">(AJ34-AJ35)/AJ34</f>
        <v>1</v>
      </c>
      <c r="AK36" s="23">
        <f t="shared" ref="AK36:AS36" si="49">(AK34-AK35)/AK34</f>
        <v>1</v>
      </c>
      <c r="AL36" s="23">
        <f t="shared" si="49"/>
        <v>1</v>
      </c>
      <c r="AM36" s="23">
        <f t="shared" si="49"/>
        <v>1</v>
      </c>
      <c r="AN36" s="23">
        <f t="shared" si="49"/>
        <v>1</v>
      </c>
      <c r="AO36" s="23">
        <f t="shared" si="49"/>
        <v>1</v>
      </c>
      <c r="AP36" s="23">
        <f t="shared" si="49"/>
        <v>1</v>
      </c>
      <c r="AQ36" s="23">
        <f t="shared" si="49"/>
        <v>1</v>
      </c>
      <c r="AR36" s="23">
        <f t="shared" si="49"/>
        <v>1</v>
      </c>
      <c r="AS36" s="23">
        <f t="shared" si="49"/>
        <v>1</v>
      </c>
      <c r="AT36" s="23">
        <f t="shared" ref="AT36" si="50">(AT34-AT35)/AT34</f>
        <v>1</v>
      </c>
      <c r="AU36" s="2"/>
    </row>
    <row r="37" spans="1:47" ht="23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25" x14ac:dyDescent="0.25">
      <c r="A38" s="26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"/>
    </row>
    <row r="39" spans="1:47" ht="30" thickBot="1" x14ac:dyDescent="0.3">
      <c r="A39" s="29" t="s">
        <v>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24" thickBot="1" x14ac:dyDescent="0.3">
      <c r="A40" s="30" t="s">
        <v>14</v>
      </c>
      <c r="B40" s="33" t="s">
        <v>1</v>
      </c>
      <c r="C40" s="34"/>
      <c r="D40" s="34"/>
      <c r="E40" s="34"/>
      <c r="F40" s="34"/>
      <c r="G40" s="34"/>
      <c r="H40" s="34"/>
      <c r="I40" s="34"/>
      <c r="J40" s="35"/>
      <c r="K40" s="33" t="s">
        <v>67</v>
      </c>
      <c r="L40" s="34"/>
      <c r="M40" s="34"/>
      <c r="N40" s="34"/>
      <c r="O40" s="34"/>
      <c r="P40" s="34"/>
      <c r="Q40" s="34"/>
      <c r="R40" s="34"/>
      <c r="S40" s="35"/>
      <c r="T40" s="33" t="s">
        <v>2</v>
      </c>
      <c r="U40" s="34"/>
      <c r="V40" s="34"/>
      <c r="W40" s="34"/>
      <c r="X40" s="34"/>
      <c r="Y40" s="34"/>
      <c r="Z40" s="34"/>
      <c r="AA40" s="34"/>
      <c r="AB40" s="35"/>
      <c r="AC40" s="36" t="s">
        <v>69</v>
      </c>
      <c r="AD40" s="37"/>
      <c r="AE40" s="37"/>
      <c r="AF40" s="37"/>
      <c r="AG40" s="37"/>
      <c r="AH40" s="37"/>
      <c r="AI40" s="37"/>
      <c r="AJ40" s="37"/>
      <c r="AK40" s="38"/>
      <c r="AL40" s="33" t="s">
        <v>3</v>
      </c>
      <c r="AM40" s="34"/>
      <c r="AN40" s="34"/>
      <c r="AO40" s="34"/>
      <c r="AP40" s="34"/>
      <c r="AQ40" s="34"/>
      <c r="AR40" s="34"/>
      <c r="AS40" s="34"/>
      <c r="AT40" s="46"/>
      <c r="AU40" s="2"/>
    </row>
    <row r="41" spans="1:47" ht="24" customHeight="1" thickBot="1" x14ac:dyDescent="0.3">
      <c r="A41" s="31"/>
      <c r="B41" s="39" t="s">
        <v>17</v>
      </c>
      <c r="C41" s="40"/>
      <c r="D41" s="40"/>
      <c r="E41" s="40"/>
      <c r="F41" s="41"/>
      <c r="G41" s="33" t="s">
        <v>18</v>
      </c>
      <c r="H41" s="42"/>
      <c r="I41" s="42"/>
      <c r="J41" s="41"/>
      <c r="K41" s="53" t="s">
        <v>42</v>
      </c>
      <c r="L41" s="54"/>
      <c r="M41" s="54"/>
      <c r="N41" s="54"/>
      <c r="O41" s="55"/>
      <c r="P41" s="33" t="s">
        <v>26</v>
      </c>
      <c r="Q41" s="42"/>
      <c r="R41" s="42"/>
      <c r="S41" s="41"/>
      <c r="T41" s="47" t="s">
        <v>42</v>
      </c>
      <c r="U41" s="48"/>
      <c r="V41" s="48"/>
      <c r="W41" s="48"/>
      <c r="X41" s="49"/>
      <c r="Y41" s="33" t="s">
        <v>44</v>
      </c>
      <c r="Z41" s="42"/>
      <c r="AA41" s="42"/>
      <c r="AB41" s="41"/>
      <c r="AC41" s="50" t="s">
        <v>45</v>
      </c>
      <c r="AD41" s="51"/>
      <c r="AE41" s="51"/>
      <c r="AF41" s="51"/>
      <c r="AG41" s="52"/>
      <c r="AH41" s="33" t="s">
        <v>44</v>
      </c>
      <c r="AI41" s="42"/>
      <c r="AJ41" s="42"/>
      <c r="AK41" s="41"/>
      <c r="AL41" s="56" t="s">
        <v>45</v>
      </c>
      <c r="AM41" s="57"/>
      <c r="AN41" s="57"/>
      <c r="AO41" s="57"/>
      <c r="AP41" s="58"/>
      <c r="AQ41" s="33" t="s">
        <v>26</v>
      </c>
      <c r="AR41" s="42"/>
      <c r="AS41" s="42"/>
      <c r="AT41" s="41"/>
      <c r="AU41" s="2"/>
    </row>
    <row r="42" spans="1:47" ht="24" thickBot="1" x14ac:dyDescent="0.3">
      <c r="A42" s="32"/>
      <c r="B42" s="4" t="s">
        <v>46</v>
      </c>
      <c r="C42" s="4" t="s">
        <v>47</v>
      </c>
      <c r="D42" s="4" t="s">
        <v>48</v>
      </c>
      <c r="E42" s="4" t="s">
        <v>49</v>
      </c>
      <c r="F42" s="4" t="s">
        <v>50</v>
      </c>
      <c r="G42" s="6" t="s">
        <v>5</v>
      </c>
      <c r="H42" s="6" t="s">
        <v>6</v>
      </c>
      <c r="I42" s="6" t="s">
        <v>7</v>
      </c>
      <c r="J42" s="6" t="s">
        <v>50</v>
      </c>
      <c r="K42" s="25" t="s">
        <v>4</v>
      </c>
      <c r="L42" s="25" t="s">
        <v>5</v>
      </c>
      <c r="M42" s="25" t="s">
        <v>6</v>
      </c>
      <c r="N42" s="25" t="s">
        <v>7</v>
      </c>
      <c r="O42" s="25" t="s">
        <v>8</v>
      </c>
      <c r="P42" s="6" t="s">
        <v>5</v>
      </c>
      <c r="Q42" s="6" t="s">
        <v>6</v>
      </c>
      <c r="R42" s="6" t="s">
        <v>7</v>
      </c>
      <c r="S42" s="6" t="s">
        <v>50</v>
      </c>
      <c r="T42" s="16" t="s">
        <v>4</v>
      </c>
      <c r="U42" s="16" t="s">
        <v>5</v>
      </c>
      <c r="V42" s="16" t="s">
        <v>6</v>
      </c>
      <c r="W42" s="16" t="s">
        <v>7</v>
      </c>
      <c r="X42" s="16" t="s">
        <v>8</v>
      </c>
      <c r="Y42" s="6" t="s">
        <v>5</v>
      </c>
      <c r="Z42" s="6" t="s">
        <v>6</v>
      </c>
      <c r="AA42" s="6" t="s">
        <v>7</v>
      </c>
      <c r="AB42" s="6" t="s">
        <v>50</v>
      </c>
      <c r="AC42" s="24" t="s">
        <v>4</v>
      </c>
      <c r="AD42" s="24" t="s">
        <v>5</v>
      </c>
      <c r="AE42" s="24" t="s">
        <v>6</v>
      </c>
      <c r="AF42" s="24" t="s">
        <v>7</v>
      </c>
      <c r="AG42" s="24" t="s">
        <v>8</v>
      </c>
      <c r="AH42" s="6" t="s">
        <v>5</v>
      </c>
      <c r="AI42" s="6" t="s">
        <v>6</v>
      </c>
      <c r="AJ42" s="6" t="s">
        <v>7</v>
      </c>
      <c r="AK42" s="6" t="s">
        <v>50</v>
      </c>
      <c r="AL42" s="17" t="s">
        <v>4</v>
      </c>
      <c r="AM42" s="17" t="s">
        <v>5</v>
      </c>
      <c r="AN42" s="17" t="s">
        <v>6</v>
      </c>
      <c r="AO42" s="17" t="s">
        <v>7</v>
      </c>
      <c r="AP42" s="17" t="s">
        <v>8</v>
      </c>
      <c r="AQ42" s="6" t="s">
        <v>5</v>
      </c>
      <c r="AR42" s="6" t="s">
        <v>6</v>
      </c>
      <c r="AS42" s="6" t="s">
        <v>7</v>
      </c>
      <c r="AT42" s="6" t="s">
        <v>50</v>
      </c>
      <c r="AU42" s="2"/>
    </row>
    <row r="43" spans="1:47" ht="24" thickBot="1" x14ac:dyDescent="0.3">
      <c r="A43" s="7" t="s">
        <v>9</v>
      </c>
      <c r="B43" s="20">
        <f>2*3.894</f>
        <v>7.7880000000000003</v>
      </c>
      <c r="C43" s="20">
        <v>1.1599999999999999</v>
      </c>
      <c r="D43" s="20">
        <v>0.313</v>
      </c>
      <c r="E43" s="20">
        <v>0.114</v>
      </c>
      <c r="F43" s="20">
        <v>0.10299999999999999</v>
      </c>
      <c r="G43" s="20">
        <v>2.5379649999999998</v>
      </c>
      <c r="H43" s="20">
        <v>-2.7637640000000001</v>
      </c>
      <c r="I43" s="20">
        <v>1.0866039999999999</v>
      </c>
      <c r="J43" s="20">
        <v>1.114169</v>
      </c>
      <c r="K43" s="20">
        <f>2*0.001864</f>
        <v>3.728E-3</v>
      </c>
      <c r="L43" s="20">
        <v>0.40522200000000003</v>
      </c>
      <c r="M43" s="20">
        <v>5.8527999999999997E-2</v>
      </c>
      <c r="N43" s="20">
        <v>5.3670000000000002E-3</v>
      </c>
      <c r="O43" s="20">
        <v>1.2687E-2</v>
      </c>
      <c r="P43" s="20">
        <v>-0.91291699999999998</v>
      </c>
      <c r="Q43" s="20">
        <v>-0.195968</v>
      </c>
      <c r="R43" s="20">
        <v>3.0608119999999999</v>
      </c>
      <c r="S43" s="20">
        <v>-4.9969999999999997E-3</v>
      </c>
      <c r="T43" s="20">
        <f>2*0.057754</f>
        <v>0.115508</v>
      </c>
      <c r="U43" s="20">
        <v>0.40795199999999998</v>
      </c>
      <c r="V43" s="20">
        <v>2.0919E-2</v>
      </c>
      <c r="W43" s="20">
        <v>7.1669999999999998E-3</v>
      </c>
      <c r="X43" s="20">
        <v>3.3930000000000002E-3</v>
      </c>
      <c r="Y43" s="20">
        <v>0.50842600000000004</v>
      </c>
      <c r="Z43" s="20">
        <v>2.7985769999999999</v>
      </c>
      <c r="AA43" s="20">
        <v>-0.13555800000000001</v>
      </c>
      <c r="AB43" s="20">
        <v>1.7811619999999999</v>
      </c>
      <c r="AC43" s="20">
        <f>2*-0.405973</f>
        <v>-0.81194599999999995</v>
      </c>
      <c r="AD43" s="21">
        <v>2.6718410000000001</v>
      </c>
      <c r="AE43" s="20">
        <v>0.102961</v>
      </c>
      <c r="AF43" s="20">
        <v>0.198051</v>
      </c>
      <c r="AG43" s="20">
        <v>2.7691E-2</v>
      </c>
      <c r="AH43" s="20">
        <v>2.0239699999999998</v>
      </c>
      <c r="AI43" s="20">
        <v>-1.355702</v>
      </c>
      <c r="AJ43" s="20">
        <v>1.7694220000000001</v>
      </c>
      <c r="AK43" s="20">
        <v>-1.834106</v>
      </c>
      <c r="AL43" s="20">
        <f>2*0.010795</f>
        <v>2.1590000000000002E-2</v>
      </c>
      <c r="AM43" s="20">
        <v>0.38921</v>
      </c>
      <c r="AN43" s="20">
        <v>3.3128999999999999E-2</v>
      </c>
      <c r="AO43" s="20">
        <v>1.2467000000000001E-2</v>
      </c>
      <c r="AP43" s="20">
        <v>1.2393E-2</v>
      </c>
      <c r="AQ43" s="20">
        <v>-0.785555</v>
      </c>
      <c r="AR43" s="20">
        <v>0.10748000000000001</v>
      </c>
      <c r="AS43" s="20">
        <v>1.068432</v>
      </c>
      <c r="AT43" s="20">
        <v>0.98120300000000005</v>
      </c>
      <c r="AU43" s="2"/>
    </row>
    <row r="44" spans="1:47" ht="24" thickBot="1" x14ac:dyDescent="0.3">
      <c r="A44" s="10" t="s">
        <v>10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2"/>
    </row>
    <row r="45" spans="1:47" ht="24" thickBot="1" x14ac:dyDescent="0.3">
      <c r="A45" s="7" t="s">
        <v>11</v>
      </c>
      <c r="B45" s="23">
        <f>(B43-B44)/B43</f>
        <v>1</v>
      </c>
      <c r="C45" s="23">
        <f t="shared" ref="C45" si="51">(C43-C44)/C43</f>
        <v>1</v>
      </c>
      <c r="D45" s="23">
        <f t="shared" ref="D45" si="52">(D43-D44)/D43</f>
        <v>1</v>
      </c>
      <c r="E45" s="23">
        <f t="shared" ref="E45" si="53">(E43-E44)/E43</f>
        <v>1</v>
      </c>
      <c r="F45" s="23">
        <f t="shared" ref="F45" si="54">(F43-F44)/F43</f>
        <v>1</v>
      </c>
      <c r="G45" s="23">
        <f t="shared" ref="G45" si="55">(G43-G44)/G43</f>
        <v>1</v>
      </c>
      <c r="H45" s="23">
        <f t="shared" ref="H45" si="56">(H43-H44)/H43</f>
        <v>1</v>
      </c>
      <c r="I45" s="23">
        <f t="shared" ref="I45" si="57">(I43-I44)/I43</f>
        <v>1</v>
      </c>
      <c r="J45" s="23">
        <f t="shared" ref="J45:S45" si="58">(J43-J44)/J43</f>
        <v>1</v>
      </c>
      <c r="K45" s="23">
        <f t="shared" si="58"/>
        <v>1</v>
      </c>
      <c r="L45" s="23">
        <f t="shared" si="58"/>
        <v>1</v>
      </c>
      <c r="M45" s="23">
        <f t="shared" si="58"/>
        <v>1</v>
      </c>
      <c r="N45" s="23">
        <f t="shared" si="58"/>
        <v>1</v>
      </c>
      <c r="O45" s="23">
        <f t="shared" si="58"/>
        <v>1</v>
      </c>
      <c r="P45" s="23">
        <f t="shared" si="58"/>
        <v>1</v>
      </c>
      <c r="Q45" s="23">
        <f t="shared" si="58"/>
        <v>1</v>
      </c>
      <c r="R45" s="23">
        <f t="shared" si="58"/>
        <v>1</v>
      </c>
      <c r="S45" s="23">
        <f t="shared" si="58"/>
        <v>1</v>
      </c>
      <c r="T45" s="23">
        <f t="shared" ref="T45" si="59">(T43-T44)/T43</f>
        <v>1</v>
      </c>
      <c r="U45" s="23">
        <f t="shared" ref="U45" si="60">(U43-U44)/U43</f>
        <v>1</v>
      </c>
      <c r="V45" s="23">
        <f t="shared" ref="V45" si="61">(V43-V44)/V43</f>
        <v>1</v>
      </c>
      <c r="W45" s="23">
        <f t="shared" ref="W45" si="62">(W43-W44)/W43</f>
        <v>1</v>
      </c>
      <c r="X45" s="23">
        <f t="shared" ref="X45" si="63">(X43-X44)/X43</f>
        <v>1</v>
      </c>
      <c r="Y45" s="23">
        <f t="shared" ref="Y45" si="64">(Y43-Y44)/Y43</f>
        <v>1</v>
      </c>
      <c r="Z45" s="23">
        <f t="shared" ref="Z45" si="65">(Z43-Z44)/Z43</f>
        <v>1</v>
      </c>
      <c r="AA45" s="23">
        <f t="shared" ref="AA45" si="66">(AA43-AA44)/AA43</f>
        <v>1</v>
      </c>
      <c r="AB45" s="23">
        <f t="shared" ref="AB45" si="67">(AB43-AB44)/AB43</f>
        <v>1</v>
      </c>
      <c r="AC45" s="23">
        <f t="shared" ref="AC45" si="68">(AC43-AC44)/AC43</f>
        <v>1</v>
      </c>
      <c r="AD45" s="23">
        <f t="shared" ref="AD45" si="69">(AD43-AD44)/AD43</f>
        <v>1</v>
      </c>
      <c r="AE45" s="23">
        <f t="shared" ref="AE45" si="70">(AE43-AE44)/AE43</f>
        <v>1</v>
      </c>
      <c r="AF45" s="23">
        <f t="shared" ref="AF45" si="71">(AF43-AF44)/AF43</f>
        <v>1</v>
      </c>
      <c r="AG45" s="23">
        <f t="shared" ref="AG45" si="72">(AG43-AG44)/AG43</f>
        <v>1</v>
      </c>
      <c r="AH45" s="23">
        <f t="shared" ref="AH45" si="73">(AH43-AH44)/AH43</f>
        <v>1</v>
      </c>
      <c r="AI45" s="23">
        <f t="shared" ref="AI45" si="74">(AI43-AI44)/AI43</f>
        <v>1</v>
      </c>
      <c r="AJ45" s="23">
        <f t="shared" ref="AJ45" si="75">(AJ43-AJ44)/AJ43</f>
        <v>1</v>
      </c>
      <c r="AK45" s="23">
        <f t="shared" ref="AK45:AS45" si="76">(AK43-AK44)/AK43</f>
        <v>1</v>
      </c>
      <c r="AL45" s="23">
        <f t="shared" si="76"/>
        <v>1</v>
      </c>
      <c r="AM45" s="23">
        <f t="shared" si="76"/>
        <v>1</v>
      </c>
      <c r="AN45" s="23">
        <f t="shared" si="76"/>
        <v>1</v>
      </c>
      <c r="AO45" s="23">
        <f t="shared" si="76"/>
        <v>1</v>
      </c>
      <c r="AP45" s="23">
        <f t="shared" si="76"/>
        <v>1</v>
      </c>
      <c r="AQ45" s="23">
        <f t="shared" si="76"/>
        <v>1</v>
      </c>
      <c r="AR45" s="23">
        <f t="shared" si="76"/>
        <v>1</v>
      </c>
      <c r="AS45" s="23">
        <f t="shared" si="76"/>
        <v>1</v>
      </c>
      <c r="AT45" s="23">
        <f t="shared" ref="AT45" si="77">(AT43-AT44)/AT43</f>
        <v>1</v>
      </c>
      <c r="AU45" s="2"/>
    </row>
    <row r="46" spans="1:47" ht="2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25" x14ac:dyDescent="0.25">
      <c r="A47" s="26" t="s">
        <v>64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"/>
    </row>
    <row r="48" spans="1:47" ht="30" thickBot="1" x14ac:dyDescent="0.3">
      <c r="A48" s="29" t="s">
        <v>65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24" thickBot="1" x14ac:dyDescent="0.3">
      <c r="A49" s="30" t="s">
        <v>15</v>
      </c>
      <c r="B49" s="33" t="s">
        <v>1</v>
      </c>
      <c r="C49" s="34"/>
      <c r="D49" s="34"/>
      <c r="E49" s="34"/>
      <c r="F49" s="34"/>
      <c r="G49" s="34"/>
      <c r="H49" s="34"/>
      <c r="I49" s="34"/>
      <c r="J49" s="35"/>
      <c r="K49" s="33" t="s">
        <v>67</v>
      </c>
      <c r="L49" s="34"/>
      <c r="M49" s="34"/>
      <c r="N49" s="34"/>
      <c r="O49" s="34"/>
      <c r="P49" s="34"/>
      <c r="Q49" s="34"/>
      <c r="R49" s="34"/>
      <c r="S49" s="35"/>
      <c r="T49" s="33" t="s">
        <v>2</v>
      </c>
      <c r="U49" s="34"/>
      <c r="V49" s="34"/>
      <c r="W49" s="34"/>
      <c r="X49" s="34"/>
      <c r="Y49" s="34"/>
      <c r="Z49" s="34"/>
      <c r="AA49" s="34"/>
      <c r="AB49" s="35"/>
      <c r="AC49" s="36" t="s">
        <v>69</v>
      </c>
      <c r="AD49" s="37"/>
      <c r="AE49" s="37"/>
      <c r="AF49" s="37"/>
      <c r="AG49" s="37"/>
      <c r="AH49" s="37"/>
      <c r="AI49" s="37"/>
      <c r="AJ49" s="37"/>
      <c r="AK49" s="38"/>
      <c r="AL49" s="33" t="s">
        <v>3</v>
      </c>
      <c r="AM49" s="34"/>
      <c r="AN49" s="34"/>
      <c r="AO49" s="34"/>
      <c r="AP49" s="34"/>
      <c r="AQ49" s="34"/>
      <c r="AR49" s="34"/>
      <c r="AS49" s="34"/>
      <c r="AT49" s="46"/>
      <c r="AU49" s="2"/>
    </row>
    <row r="50" spans="1:47" ht="24" customHeight="1" thickBot="1" x14ac:dyDescent="0.3">
      <c r="A50" s="31"/>
      <c r="B50" s="39" t="s">
        <v>17</v>
      </c>
      <c r="C50" s="40"/>
      <c r="D50" s="40"/>
      <c r="E50" s="40"/>
      <c r="F50" s="41"/>
      <c r="G50" s="33" t="s">
        <v>51</v>
      </c>
      <c r="H50" s="42"/>
      <c r="I50" s="42"/>
      <c r="J50" s="41"/>
      <c r="K50" s="53" t="s">
        <v>34</v>
      </c>
      <c r="L50" s="54"/>
      <c r="M50" s="54"/>
      <c r="N50" s="54"/>
      <c r="O50" s="55"/>
      <c r="P50" s="33" t="s">
        <v>18</v>
      </c>
      <c r="Q50" s="42"/>
      <c r="R50" s="42"/>
      <c r="S50" s="41"/>
      <c r="T50" s="47" t="s">
        <v>34</v>
      </c>
      <c r="U50" s="48"/>
      <c r="V50" s="48"/>
      <c r="W50" s="48"/>
      <c r="X50" s="49"/>
      <c r="Y50" s="33" t="s">
        <v>18</v>
      </c>
      <c r="Z50" s="42"/>
      <c r="AA50" s="42"/>
      <c r="AB50" s="41"/>
      <c r="AC50" s="50" t="s">
        <v>35</v>
      </c>
      <c r="AD50" s="51"/>
      <c r="AE50" s="51"/>
      <c r="AF50" s="51"/>
      <c r="AG50" s="52"/>
      <c r="AH50" s="33" t="s">
        <v>24</v>
      </c>
      <c r="AI50" s="42"/>
      <c r="AJ50" s="42"/>
      <c r="AK50" s="41"/>
      <c r="AL50" s="56" t="s">
        <v>35</v>
      </c>
      <c r="AM50" s="57"/>
      <c r="AN50" s="57"/>
      <c r="AO50" s="57"/>
      <c r="AP50" s="58"/>
      <c r="AQ50" s="33" t="s">
        <v>24</v>
      </c>
      <c r="AR50" s="42"/>
      <c r="AS50" s="42"/>
      <c r="AT50" s="41"/>
      <c r="AU50" s="2"/>
    </row>
    <row r="51" spans="1:47" ht="24" thickBot="1" x14ac:dyDescent="0.3">
      <c r="A51" s="32"/>
      <c r="B51" s="4" t="s">
        <v>52</v>
      </c>
      <c r="C51" s="4" t="s">
        <v>53</v>
      </c>
      <c r="D51" s="4" t="s">
        <v>54</v>
      </c>
      <c r="E51" s="4" t="s">
        <v>55</v>
      </c>
      <c r="F51" s="4" t="s">
        <v>56</v>
      </c>
      <c r="G51" s="6" t="s">
        <v>5</v>
      </c>
      <c r="H51" s="6" t="s">
        <v>6</v>
      </c>
      <c r="I51" s="6" t="s">
        <v>7</v>
      </c>
      <c r="J51" s="6" t="s">
        <v>56</v>
      </c>
      <c r="K51" s="25" t="s">
        <v>4</v>
      </c>
      <c r="L51" s="25" t="s">
        <v>5</v>
      </c>
      <c r="M51" s="25" t="s">
        <v>6</v>
      </c>
      <c r="N51" s="25" t="s">
        <v>7</v>
      </c>
      <c r="O51" s="25" t="s">
        <v>8</v>
      </c>
      <c r="P51" s="6" t="s">
        <v>5</v>
      </c>
      <c r="Q51" s="6" t="s">
        <v>6</v>
      </c>
      <c r="R51" s="6" t="s">
        <v>7</v>
      </c>
      <c r="S51" s="6" t="s">
        <v>56</v>
      </c>
      <c r="T51" s="16" t="s">
        <v>4</v>
      </c>
      <c r="U51" s="16" t="s">
        <v>5</v>
      </c>
      <c r="V51" s="16" t="s">
        <v>6</v>
      </c>
      <c r="W51" s="16" t="s">
        <v>7</v>
      </c>
      <c r="X51" s="16" t="s">
        <v>8</v>
      </c>
      <c r="Y51" s="6" t="s">
        <v>5</v>
      </c>
      <c r="Z51" s="6" t="s">
        <v>6</v>
      </c>
      <c r="AA51" s="6" t="s">
        <v>7</v>
      </c>
      <c r="AB51" s="6" t="s">
        <v>56</v>
      </c>
      <c r="AC51" s="24" t="s">
        <v>4</v>
      </c>
      <c r="AD51" s="24" t="s">
        <v>5</v>
      </c>
      <c r="AE51" s="24" t="s">
        <v>6</v>
      </c>
      <c r="AF51" s="24" t="s">
        <v>7</v>
      </c>
      <c r="AG51" s="24" t="s">
        <v>8</v>
      </c>
      <c r="AH51" s="6" t="s">
        <v>5</v>
      </c>
      <c r="AI51" s="6" t="s">
        <v>6</v>
      </c>
      <c r="AJ51" s="6" t="s">
        <v>7</v>
      </c>
      <c r="AK51" s="6" t="s">
        <v>56</v>
      </c>
      <c r="AL51" s="17" t="s">
        <v>4</v>
      </c>
      <c r="AM51" s="17" t="s">
        <v>5</v>
      </c>
      <c r="AN51" s="17" t="s">
        <v>6</v>
      </c>
      <c r="AO51" s="17" t="s">
        <v>7</v>
      </c>
      <c r="AP51" s="17" t="s">
        <v>8</v>
      </c>
      <c r="AQ51" s="6" t="s">
        <v>5</v>
      </c>
      <c r="AR51" s="6" t="s">
        <v>6</v>
      </c>
      <c r="AS51" s="6" t="s">
        <v>7</v>
      </c>
      <c r="AT51" s="6" t="s">
        <v>56</v>
      </c>
      <c r="AU51" s="2"/>
    </row>
    <row r="52" spans="1:47" ht="24" thickBot="1" x14ac:dyDescent="0.3">
      <c r="A52" s="7" t="s">
        <v>9</v>
      </c>
      <c r="B52" s="20">
        <f>2*4.166</f>
        <v>8.3320000000000007</v>
      </c>
      <c r="C52" s="20">
        <v>0.53100000000000003</v>
      </c>
      <c r="D52" s="20">
        <v>8.3999999999999991E-2</v>
      </c>
      <c r="E52" s="20">
        <v>4.8000000000000001E-2</v>
      </c>
      <c r="F52" s="20">
        <v>1.7000000000000001E-2</v>
      </c>
      <c r="G52" s="20">
        <v>2.975031</v>
      </c>
      <c r="H52" s="20">
        <v>0.745166</v>
      </c>
      <c r="I52" s="20">
        <v>1.6487810000000001</v>
      </c>
      <c r="J52" s="20">
        <v>0.56201699999999999</v>
      </c>
      <c r="K52" s="20">
        <f>2*0.003254</f>
        <v>6.5079999999999999E-3</v>
      </c>
      <c r="L52" s="20">
        <v>0.23880199999999999</v>
      </c>
      <c r="M52" s="20">
        <v>2.4122999999999999E-2</v>
      </c>
      <c r="N52" s="20">
        <v>3.908E-3</v>
      </c>
      <c r="O52" s="20">
        <v>1.2700000000000001E-3</v>
      </c>
      <c r="P52" s="20">
        <v>-0.30918899999999999</v>
      </c>
      <c r="Q52" s="20">
        <v>-2.5040369999999998</v>
      </c>
      <c r="R52" s="20">
        <v>-1.4890049999999999</v>
      </c>
      <c r="S52" s="20">
        <v>-1.4001459999999999</v>
      </c>
      <c r="T52" s="20">
        <f>2*-0.291983</f>
        <v>-0.58396599999999999</v>
      </c>
      <c r="U52" s="20">
        <v>4.6207999999999999E-2</v>
      </c>
      <c r="V52" s="20">
        <v>2.7705E-2</v>
      </c>
      <c r="W52" s="20">
        <v>1.696E-3</v>
      </c>
      <c r="X52" s="20">
        <v>1.9620000000000002E-3</v>
      </c>
      <c r="Y52" s="20">
        <v>0.184391</v>
      </c>
      <c r="Z52" s="20">
        <v>-1.0438289999999999</v>
      </c>
      <c r="AA52" s="20">
        <v>-1.8855189999999999</v>
      </c>
      <c r="AB52" s="20">
        <v>2.7456499999999999</v>
      </c>
      <c r="AC52" s="20">
        <f>2*-0.10222</f>
        <v>-0.20444000000000001</v>
      </c>
      <c r="AD52" s="20">
        <v>0.14472699999999999</v>
      </c>
      <c r="AE52" s="20">
        <v>2.9916000000000002E-2</v>
      </c>
      <c r="AF52" s="20">
        <v>6.7590000000000003E-3</v>
      </c>
      <c r="AG52" s="20">
        <v>9.2820000000000003E-3</v>
      </c>
      <c r="AH52" s="20">
        <v>-0.68399399999999999</v>
      </c>
      <c r="AI52" s="20">
        <v>2.770823</v>
      </c>
      <c r="AJ52" s="20">
        <v>-0.87775099999999995</v>
      </c>
      <c r="AK52" s="20">
        <v>-1.916399</v>
      </c>
      <c r="AL52" s="20">
        <f>2*0.066905</f>
        <v>0.13381000000000001</v>
      </c>
      <c r="AM52" s="20">
        <v>0.1517</v>
      </c>
      <c r="AN52" s="20">
        <v>1.7750999999999999E-2</v>
      </c>
      <c r="AO52" s="20">
        <v>5.4299999999999997E-4</v>
      </c>
      <c r="AP52" s="20">
        <v>3.369E-3</v>
      </c>
      <c r="AQ52" s="20">
        <v>-4.9259999999999998E-3</v>
      </c>
      <c r="AR52" s="20">
        <v>-2.6255419999999998</v>
      </c>
      <c r="AS52" s="20">
        <v>0.27849200000000002</v>
      </c>
      <c r="AT52" s="20">
        <v>-2.0021360000000001</v>
      </c>
      <c r="AU52" s="2"/>
    </row>
    <row r="53" spans="1:47" ht="24" thickBot="1" x14ac:dyDescent="0.3">
      <c r="A53" s="10" t="s">
        <v>10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2"/>
    </row>
    <row r="54" spans="1:47" ht="24" thickBot="1" x14ac:dyDescent="0.3">
      <c r="A54" s="7" t="s">
        <v>11</v>
      </c>
      <c r="B54" s="23">
        <f>(B52-B53)/B52</f>
        <v>1</v>
      </c>
      <c r="C54" s="23">
        <f t="shared" ref="C54" si="78">(C52-C53)/C52</f>
        <v>1</v>
      </c>
      <c r="D54" s="23">
        <f t="shared" ref="D54" si="79">(D52-D53)/D52</f>
        <v>1</v>
      </c>
      <c r="E54" s="23">
        <f t="shared" ref="E54" si="80">(E52-E53)/E52</f>
        <v>1</v>
      </c>
      <c r="F54" s="23">
        <f t="shared" ref="F54" si="81">(F52-F53)/F52</f>
        <v>1</v>
      </c>
      <c r="G54" s="23">
        <f t="shared" ref="G54" si="82">(G52-G53)/G52</f>
        <v>1</v>
      </c>
      <c r="H54" s="23">
        <f t="shared" ref="H54" si="83">(H52-H53)/H52</f>
        <v>1</v>
      </c>
      <c r="I54" s="23">
        <f t="shared" ref="I54" si="84">(I52-I53)/I52</f>
        <v>1</v>
      </c>
      <c r="J54" s="23">
        <f t="shared" ref="J54:S54" si="85">(J52-J53)/J52</f>
        <v>1</v>
      </c>
      <c r="K54" s="23">
        <f t="shared" si="85"/>
        <v>1</v>
      </c>
      <c r="L54" s="23">
        <f t="shared" si="85"/>
        <v>1</v>
      </c>
      <c r="M54" s="23">
        <f t="shared" si="85"/>
        <v>1</v>
      </c>
      <c r="N54" s="23">
        <f t="shared" si="85"/>
        <v>1</v>
      </c>
      <c r="O54" s="23">
        <f t="shared" si="85"/>
        <v>1</v>
      </c>
      <c r="P54" s="23">
        <f t="shared" si="85"/>
        <v>1</v>
      </c>
      <c r="Q54" s="23">
        <f t="shared" si="85"/>
        <v>1</v>
      </c>
      <c r="R54" s="23">
        <f t="shared" si="85"/>
        <v>1</v>
      </c>
      <c r="S54" s="23">
        <f t="shared" si="85"/>
        <v>1</v>
      </c>
      <c r="T54" s="23">
        <f t="shared" ref="T54" si="86">(T52-T53)/T52</f>
        <v>1</v>
      </c>
      <c r="U54" s="23">
        <f t="shared" ref="U54" si="87">(U52-U53)/U52</f>
        <v>1</v>
      </c>
      <c r="V54" s="23">
        <f t="shared" ref="V54" si="88">(V52-V53)/V52</f>
        <v>1</v>
      </c>
      <c r="W54" s="23">
        <f t="shared" ref="W54" si="89">(W52-W53)/W52</f>
        <v>1</v>
      </c>
      <c r="X54" s="23">
        <f t="shared" ref="X54" si="90">(X52-X53)/X52</f>
        <v>1</v>
      </c>
      <c r="Y54" s="23">
        <f t="shared" ref="Y54" si="91">(Y52-Y53)/Y52</f>
        <v>1</v>
      </c>
      <c r="Z54" s="23">
        <f t="shared" ref="Z54" si="92">(Z52-Z53)/Z52</f>
        <v>1</v>
      </c>
      <c r="AA54" s="23">
        <f t="shared" ref="AA54" si="93">(AA52-AA53)/AA52</f>
        <v>1</v>
      </c>
      <c r="AB54" s="23">
        <f t="shared" ref="AB54" si="94">(AB52-AB53)/AB52</f>
        <v>1</v>
      </c>
      <c r="AC54" s="23">
        <f t="shared" ref="AC54" si="95">(AC52-AC53)/AC52</f>
        <v>1</v>
      </c>
      <c r="AD54" s="23">
        <f t="shared" ref="AD54" si="96">(AD52-AD53)/AD52</f>
        <v>1</v>
      </c>
      <c r="AE54" s="23">
        <f t="shared" ref="AE54" si="97">(AE52-AE53)/AE52</f>
        <v>1</v>
      </c>
      <c r="AF54" s="23">
        <f t="shared" ref="AF54" si="98">(AF52-AF53)/AF52</f>
        <v>1</v>
      </c>
      <c r="AG54" s="23">
        <f t="shared" ref="AG54" si="99">(AG52-AG53)/AG52</f>
        <v>1</v>
      </c>
      <c r="AH54" s="23">
        <f t="shared" ref="AH54" si="100">(AH52-AH53)/AH52</f>
        <v>1</v>
      </c>
      <c r="AI54" s="23">
        <f t="shared" ref="AI54" si="101">(AI52-AI53)/AI52</f>
        <v>1</v>
      </c>
      <c r="AJ54" s="23">
        <f t="shared" ref="AJ54" si="102">(AJ52-AJ53)/AJ52</f>
        <v>1</v>
      </c>
      <c r="AK54" s="23">
        <f t="shared" ref="AK54:AS54" si="103">(AK52-AK53)/AK52</f>
        <v>1</v>
      </c>
      <c r="AL54" s="23">
        <f t="shared" si="103"/>
        <v>1</v>
      </c>
      <c r="AM54" s="23">
        <f t="shared" si="103"/>
        <v>1</v>
      </c>
      <c r="AN54" s="23">
        <f t="shared" si="103"/>
        <v>1</v>
      </c>
      <c r="AO54" s="23">
        <f t="shared" si="103"/>
        <v>1</v>
      </c>
      <c r="AP54" s="23">
        <f t="shared" si="103"/>
        <v>1</v>
      </c>
      <c r="AQ54" s="23">
        <f t="shared" si="103"/>
        <v>1</v>
      </c>
      <c r="AR54" s="23">
        <f t="shared" si="103"/>
        <v>1</v>
      </c>
      <c r="AS54" s="23">
        <f t="shared" si="103"/>
        <v>1</v>
      </c>
      <c r="AT54" s="23">
        <f t="shared" ref="AT54" si="104">(AT52-AT53)/AT52</f>
        <v>1</v>
      </c>
      <c r="AU54" s="2"/>
    </row>
    <row r="55" spans="1:47" ht="27" x14ac:dyDescent="0.25">
      <c r="A55" s="18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23" x14ac:dyDescent="0.25">
      <c r="A56" s="18" t="s">
        <v>16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23" x14ac:dyDescent="0.25">
      <c r="A57" s="19" t="s">
        <v>57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23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</sheetData>
  <mergeCells count="108">
    <mergeCell ref="K22:S22"/>
    <mergeCell ref="K23:O23"/>
    <mergeCell ref="P23:S23"/>
    <mergeCell ref="K31:S31"/>
    <mergeCell ref="K32:O32"/>
    <mergeCell ref="P32:S32"/>
    <mergeCell ref="K40:S40"/>
    <mergeCell ref="K41:O41"/>
    <mergeCell ref="P41:S41"/>
    <mergeCell ref="AQ32:AT32"/>
    <mergeCell ref="AL40:AT40"/>
    <mergeCell ref="AL41:AP41"/>
    <mergeCell ref="AQ41:AT41"/>
    <mergeCell ref="AL13:AT13"/>
    <mergeCell ref="AL14:AP14"/>
    <mergeCell ref="AQ14:AT14"/>
    <mergeCell ref="AL22:AT22"/>
    <mergeCell ref="AL23:AP23"/>
    <mergeCell ref="AQ23:AT23"/>
    <mergeCell ref="T50:X50"/>
    <mergeCell ref="Y50:AB50"/>
    <mergeCell ref="AC50:AG50"/>
    <mergeCell ref="AH50:AK50"/>
    <mergeCell ref="A47:AT47"/>
    <mergeCell ref="A48:X48"/>
    <mergeCell ref="A49:A51"/>
    <mergeCell ref="B49:J49"/>
    <mergeCell ref="T49:AB49"/>
    <mergeCell ref="AC49:AK49"/>
    <mergeCell ref="B50:F50"/>
    <mergeCell ref="G50:J50"/>
    <mergeCell ref="K50:O50"/>
    <mergeCell ref="P50:S50"/>
    <mergeCell ref="AL49:AT49"/>
    <mergeCell ref="AL50:AP50"/>
    <mergeCell ref="AQ50:AT50"/>
    <mergeCell ref="K49:S49"/>
    <mergeCell ref="G41:J41"/>
    <mergeCell ref="T41:X41"/>
    <mergeCell ref="Y41:AB41"/>
    <mergeCell ref="AC41:AG41"/>
    <mergeCell ref="AH41:AK41"/>
    <mergeCell ref="A38:AT38"/>
    <mergeCell ref="A39:X39"/>
    <mergeCell ref="A40:A42"/>
    <mergeCell ref="B40:J40"/>
    <mergeCell ref="T40:AB40"/>
    <mergeCell ref="AC40:AK40"/>
    <mergeCell ref="B41:F41"/>
    <mergeCell ref="B32:F32"/>
    <mergeCell ref="G32:J32"/>
    <mergeCell ref="T32:X32"/>
    <mergeCell ref="Y32:AB32"/>
    <mergeCell ref="AC32:AG32"/>
    <mergeCell ref="AH32:AK32"/>
    <mergeCell ref="AH23:AK23"/>
    <mergeCell ref="A29:AT29"/>
    <mergeCell ref="A30:X30"/>
    <mergeCell ref="A31:A33"/>
    <mergeCell ref="B31:J31"/>
    <mergeCell ref="T31:AB31"/>
    <mergeCell ref="AC31:AK31"/>
    <mergeCell ref="A22:A24"/>
    <mergeCell ref="B22:J22"/>
    <mergeCell ref="T22:AB22"/>
    <mergeCell ref="AC22:AK22"/>
    <mergeCell ref="B23:F23"/>
    <mergeCell ref="G23:J23"/>
    <mergeCell ref="T23:X23"/>
    <mergeCell ref="Y23:AB23"/>
    <mergeCell ref="AC23:AG23"/>
    <mergeCell ref="AL31:AT31"/>
    <mergeCell ref="AL32:AP32"/>
    <mergeCell ref="A21:X21"/>
    <mergeCell ref="A12:X12"/>
    <mergeCell ref="A13:A15"/>
    <mergeCell ref="B13:J13"/>
    <mergeCell ref="T13:AB13"/>
    <mergeCell ref="A20:AT20"/>
    <mergeCell ref="AC13:AK13"/>
    <mergeCell ref="B14:F14"/>
    <mergeCell ref="G14:J14"/>
    <mergeCell ref="T14:X14"/>
    <mergeCell ref="Y14:AB14"/>
    <mergeCell ref="AC14:AG14"/>
    <mergeCell ref="AH14:AK14"/>
    <mergeCell ref="K13:S13"/>
    <mergeCell ref="K14:O14"/>
    <mergeCell ref="P14:S14"/>
    <mergeCell ref="A11:AT11"/>
    <mergeCell ref="A2:AT2"/>
    <mergeCell ref="A3:X3"/>
    <mergeCell ref="A4:A6"/>
    <mergeCell ref="B4:J4"/>
    <mergeCell ref="T4:AB4"/>
    <mergeCell ref="AC4:AK4"/>
    <mergeCell ref="G5:J5"/>
    <mergeCell ref="Y5:AB5"/>
    <mergeCell ref="AC5:AG5"/>
    <mergeCell ref="AH5:AK5"/>
    <mergeCell ref="AL4:AT4"/>
    <mergeCell ref="AQ5:AT5"/>
    <mergeCell ref="K4:S4"/>
    <mergeCell ref="K5:O5"/>
    <mergeCell ref="P5:S5"/>
    <mergeCell ref="B5:F6"/>
    <mergeCell ref="T5:X6"/>
    <mergeCell ref="AL5:AP6"/>
  </mergeCells>
  <phoneticPr fontId="5" type="noConversion"/>
  <pageMargins left="0.7" right="0.7" top="0.75" bottom="0.75" header="0.3" footer="0.3"/>
  <pageSetup paperSize="8" scale="4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2015-09-02T02:01:46Z</cp:lastPrinted>
  <dcterms:created xsi:type="dcterms:W3CDTF">2015-08-31T09:02:22Z</dcterms:created>
  <dcterms:modified xsi:type="dcterms:W3CDTF">2015-09-10T02:56:13Z</dcterms:modified>
</cp:coreProperties>
</file>